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EDA\Desktop\DPAT\"/>
    </mc:Choice>
  </mc:AlternateContent>
  <bookViews>
    <workbookView xWindow="0" yWindow="0" windowWidth="20490" windowHeight="7335"/>
  </bookViews>
  <sheets>
    <sheet name="REVENUE" sheetId="2" r:id="rId1"/>
    <sheet name="EXPENDITURE" sheetId="1" r:id="rId2"/>
  </sheets>
  <definedNames>
    <definedName name="_xlnm.Print_Area" localSheetId="1">EXPENDITURE!$A$1:$E$136</definedName>
    <definedName name="_xlnm.Print_Area" localSheetId="0">REVENUE!$A$1:$E$118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18" i="2"/>
  <c r="C23" i="2"/>
  <c r="C64" i="2"/>
  <c r="C86" i="2"/>
  <c r="C94" i="2"/>
  <c r="C98" i="2"/>
  <c r="C112" i="2"/>
  <c r="C113" i="2" s="1"/>
  <c r="C115" i="2" s="1"/>
  <c r="E132" i="1" l="1"/>
  <c r="E119" i="2"/>
  <c r="C119" i="1" l="1"/>
  <c r="D119" i="1"/>
  <c r="E119" i="1"/>
  <c r="D98" i="2" l="1"/>
  <c r="E98" i="2"/>
  <c r="D94" i="2" l="1"/>
  <c r="E94" i="2"/>
  <c r="C93" i="1" l="1"/>
  <c r="D93" i="1"/>
  <c r="E93" i="1"/>
  <c r="D112" i="2" l="1"/>
  <c r="E112" i="2"/>
  <c r="D130" i="1" l="1"/>
  <c r="E130" i="1"/>
  <c r="C130" i="1"/>
  <c r="D126" i="1"/>
  <c r="E126" i="1"/>
  <c r="C126" i="1"/>
  <c r="D114" i="1"/>
  <c r="E114" i="1"/>
  <c r="C114" i="1"/>
  <c r="D109" i="1"/>
  <c r="E109" i="1"/>
  <c r="C109" i="1"/>
  <c r="D102" i="1"/>
  <c r="E102" i="1"/>
  <c r="C102" i="1"/>
  <c r="D99" i="1"/>
  <c r="E99" i="1"/>
  <c r="C99" i="1"/>
  <c r="D85" i="1"/>
  <c r="E85" i="1"/>
  <c r="C85" i="1"/>
  <c r="D80" i="1"/>
  <c r="E80" i="1"/>
  <c r="C80" i="1"/>
  <c r="D73" i="1"/>
  <c r="E73" i="1"/>
  <c r="C73" i="1"/>
  <c r="D64" i="1"/>
  <c r="E64" i="1"/>
  <c r="C64" i="1"/>
  <c r="D55" i="1"/>
  <c r="E55" i="1"/>
  <c r="C55" i="1"/>
  <c r="D49" i="1"/>
  <c r="E49" i="1"/>
  <c r="C49" i="1"/>
  <c r="D45" i="1"/>
  <c r="E45" i="1"/>
  <c r="C45" i="1"/>
  <c r="D38" i="1"/>
  <c r="E38" i="1"/>
  <c r="C38" i="1"/>
  <c r="D21" i="1"/>
  <c r="D17" i="1"/>
  <c r="E17" i="1"/>
  <c r="C17" i="1"/>
  <c r="E11" i="1"/>
  <c r="E20" i="1" s="1"/>
  <c r="E21" i="1" s="1"/>
  <c r="C11" i="1"/>
  <c r="C20" i="1" s="1"/>
  <c r="C21" i="1" s="1"/>
  <c r="C22" i="1" s="1"/>
  <c r="D8" i="1"/>
  <c r="E8" i="1"/>
  <c r="C8" i="1"/>
  <c r="D86" i="2"/>
  <c r="D113" i="2" s="1"/>
  <c r="D115" i="2" s="1"/>
  <c r="E86" i="2"/>
  <c r="E64" i="2"/>
  <c r="D23" i="2"/>
  <c r="E23" i="2"/>
  <c r="D18" i="2"/>
  <c r="E18" i="2"/>
  <c r="D9" i="2"/>
  <c r="E9" i="2"/>
  <c r="C24" i="1" l="1"/>
  <c r="E113" i="2"/>
  <c r="E115" i="2" s="1"/>
  <c r="E22" i="1"/>
  <c r="E24" i="1" s="1"/>
  <c r="C132" i="1"/>
  <c r="D22" i="1"/>
  <c r="D24" i="1" s="1"/>
  <c r="C104" i="1"/>
  <c r="E104" i="1"/>
  <c r="D132" i="1"/>
  <c r="D104" i="1"/>
  <c r="C134" i="1" l="1"/>
  <c r="E134" i="1"/>
  <c r="D134" i="1"/>
  <c r="F135" i="1" l="1"/>
</calcChain>
</file>

<file path=xl/comments1.xml><?xml version="1.0" encoding="utf-8"?>
<comments xmlns="http://schemas.openxmlformats.org/spreadsheetml/2006/main">
  <authors>
    <author>gumpp</author>
  </authors>
  <commentList>
    <comment ref="E17" authorId="0" shapeId="0">
      <text>
        <r>
          <rPr>
            <b/>
            <sz val="9"/>
            <color indexed="81"/>
            <rFont val="Tahoma"/>
            <family val="2"/>
          </rPr>
          <t>gumpp:</t>
        </r>
        <r>
          <rPr>
            <sz val="9"/>
            <color indexed="81"/>
            <rFont val="Tahoma"/>
            <family val="2"/>
          </rPr>
          <t xml:space="preserve">
get the no. of mass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gumpp:</t>
        </r>
        <r>
          <rPr>
            <sz val="9"/>
            <color indexed="81"/>
            <rFont val="Tahoma"/>
            <family val="2"/>
          </rPr>
          <t xml:space="preserve">
get no. stores</t>
        </r>
      </text>
    </comment>
    <comment ref="E66" authorId="0" shapeId="0">
      <text>
        <r>
          <rPr>
            <b/>
            <sz val="9"/>
            <color indexed="81"/>
            <rFont val="Tahoma"/>
            <family val="2"/>
          </rPr>
          <t>gumpp:</t>
        </r>
        <r>
          <rPr>
            <sz val="9"/>
            <color indexed="81"/>
            <rFont val="Tahoma"/>
            <family val="2"/>
          </rPr>
          <t xml:space="preserve">
get returns from the markets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gumpp:</t>
        </r>
        <r>
          <rPr>
            <sz val="9"/>
            <color indexed="81"/>
            <rFont val="Tahoma"/>
            <family val="2"/>
          </rPr>
          <t xml:space="preserve">
CHECK WHETHER PARKING SLOTS ARE AVAILABLE</t>
        </r>
      </text>
    </comment>
    <comment ref="D75" authorId="0" shapeId="0">
      <text>
        <r>
          <rPr>
            <b/>
            <sz val="9"/>
            <color indexed="81"/>
            <rFont val="Tahoma"/>
            <family val="2"/>
          </rPr>
          <t>gumpp:</t>
        </r>
        <r>
          <rPr>
            <sz val="9"/>
            <color indexed="81"/>
            <rFont val="Tahoma"/>
            <family val="2"/>
          </rPr>
          <t xml:space="preserve">
CHECK WHETHER PARKING SLOTS ARE AVAILABLE</t>
        </r>
      </text>
    </comment>
  </commentList>
</comments>
</file>

<file path=xl/sharedStrings.xml><?xml version="1.0" encoding="utf-8"?>
<sst xmlns="http://schemas.openxmlformats.org/spreadsheetml/2006/main" count="313" uniqueCount="279">
  <si>
    <t>Sub-Total</t>
  </si>
  <si>
    <t>Furniture &amp; Fittings</t>
  </si>
  <si>
    <t>Infrastructure Assets</t>
  </si>
  <si>
    <t>Markets</t>
  </si>
  <si>
    <t>Other Structures</t>
  </si>
  <si>
    <t>Non Residential Building</t>
  </si>
  <si>
    <t>NON FINANCIAL ASSETS</t>
  </si>
  <si>
    <t>TOTAL (NON FINANCIAL ASSET)</t>
  </si>
  <si>
    <t>Computer and Accessories</t>
  </si>
  <si>
    <t>Other Machinery &amp; Equipment</t>
  </si>
  <si>
    <t>TOTAL USE OF GOODS &amp; SERVICES</t>
  </si>
  <si>
    <t>Public Education And Sensitization</t>
  </si>
  <si>
    <t>Staff Development</t>
  </si>
  <si>
    <t>Training, Seminar &amp; Conference</t>
  </si>
  <si>
    <t>Fuel &amp; Lubricants - Official Vehicles</t>
  </si>
  <si>
    <t>Maintenance &amp; Repairs - Official Vehicle</t>
  </si>
  <si>
    <t>Travel And Transport</t>
  </si>
  <si>
    <t>Water</t>
  </si>
  <si>
    <t>Electricity Charges</t>
  </si>
  <si>
    <t>Utilities</t>
  </si>
  <si>
    <t>Printed Mat. &amp; Stationery</t>
  </si>
  <si>
    <t>Material &amp; Office Consumables</t>
  </si>
  <si>
    <t>USE OF GOODS &amp; SERVICE</t>
  </si>
  <si>
    <t>Office Equipment</t>
  </si>
  <si>
    <t>Purchase of Petty Tools/Implements</t>
  </si>
  <si>
    <t>Chemicals and Consumables</t>
  </si>
  <si>
    <t>Office Facilities Supplies &amp; Accessories</t>
  </si>
  <si>
    <t>Sub-Total (OTHER EXPENSES)</t>
  </si>
  <si>
    <t>Donations</t>
  </si>
  <si>
    <t>Other Expenses</t>
  </si>
  <si>
    <t>HIPC</t>
  </si>
  <si>
    <t>Teaching and Learning Materials</t>
  </si>
  <si>
    <t>Drainage</t>
  </si>
  <si>
    <t>School Building</t>
  </si>
  <si>
    <t>Sub Total</t>
  </si>
  <si>
    <t>Emergency works</t>
  </si>
  <si>
    <t>Emergency Services</t>
  </si>
  <si>
    <t>Trade Promotion/Publicity</t>
  </si>
  <si>
    <t>Property Valuation Expenses</t>
  </si>
  <si>
    <t>Official  Celebration</t>
  </si>
  <si>
    <t>Special Services</t>
  </si>
  <si>
    <t xml:space="preserve">Refreshment </t>
  </si>
  <si>
    <t>Street Light/Traffic Light</t>
  </si>
  <si>
    <t>Maintenance of Puplic Sanitary Facilities</t>
  </si>
  <si>
    <t>Maintenance of General Equipment</t>
  </si>
  <si>
    <t>Maintenance of Furniture &amp; Fixtures</t>
  </si>
  <si>
    <t>Repairs Of Office Building</t>
  </si>
  <si>
    <t>Repairs Of Residential Buildings</t>
  </si>
  <si>
    <t>Repairs &amp; Maintenance</t>
  </si>
  <si>
    <t>Rentals of Plant and Equipment</t>
  </si>
  <si>
    <t>Hotel Accommodation</t>
  </si>
  <si>
    <t>Rentals/Lease</t>
  </si>
  <si>
    <t>Sanitation Charges</t>
  </si>
  <si>
    <t>Sport, Recreational &amp; Cultural Material</t>
  </si>
  <si>
    <t>Uniform And Protective Clothing</t>
  </si>
  <si>
    <t>Refreshment Items</t>
  </si>
  <si>
    <t>Transfer Grant</t>
  </si>
  <si>
    <t>Other Allowances</t>
  </si>
  <si>
    <t>TOTAL (INTERNALLY GENERATED FUND</t>
  </si>
  <si>
    <t>Networking and ICT Equipment</t>
  </si>
  <si>
    <t>Vehicles</t>
  </si>
  <si>
    <t>Insurance</t>
  </si>
  <si>
    <t>Operational Enhancement Expenses</t>
  </si>
  <si>
    <t>Assembly Members' Sitting Allowance</t>
  </si>
  <si>
    <t>Other Consultancy Expenses</t>
  </si>
  <si>
    <t>Local consultants services</t>
  </si>
  <si>
    <t>Consultancy Service</t>
  </si>
  <si>
    <t>Local Travel Cost</t>
  </si>
  <si>
    <t>Other Night/Out of Station Allowances</t>
  </si>
  <si>
    <t>Other Travel &amp; Transportation</t>
  </si>
  <si>
    <t>Running Cost - Off. Vehicle</t>
  </si>
  <si>
    <t>Residential Accommodation</t>
  </si>
  <si>
    <t>Cleaning Materials</t>
  </si>
  <si>
    <t>General Cleaning</t>
  </si>
  <si>
    <t>Postal Charges</t>
  </si>
  <si>
    <t>Telecommunications</t>
  </si>
  <si>
    <t>Value Books</t>
  </si>
  <si>
    <t>Other Office Materials &amp; Consumables</t>
  </si>
  <si>
    <t>TOTAL COMPENSATION</t>
  </si>
  <si>
    <t>TOTAL IGF COMPENSATION</t>
  </si>
  <si>
    <t>13% SSF Contribution</t>
  </si>
  <si>
    <t>National Pension Contribution</t>
  </si>
  <si>
    <t>Special Allowance/Honorarium</t>
  </si>
  <si>
    <t>Overtime Allowance</t>
  </si>
  <si>
    <t>Car M'tce Allowance</t>
  </si>
  <si>
    <t>Monthly Paid and Casual Labour</t>
  </si>
  <si>
    <t>Non Established Post</t>
  </si>
  <si>
    <t>Established Post</t>
  </si>
  <si>
    <t>COMPENSATION</t>
  </si>
  <si>
    <t>AMOUNT  (GH¢)</t>
  </si>
  <si>
    <t xml:space="preserve">                                       DRAFT COMPOSITE BUDGET FOR 2018</t>
  </si>
  <si>
    <t>OBUASI EAST DISTRICT ASSEMBLY</t>
  </si>
  <si>
    <t>TOTAL IGF REVENUE</t>
  </si>
  <si>
    <t>GRAND TOTAL</t>
  </si>
  <si>
    <t>SUB-TOTAL</t>
  </si>
  <si>
    <t>Sector Specific Asset Transfer Decentralised Department</t>
  </si>
  <si>
    <t>1331013</t>
  </si>
  <si>
    <t>UDG Transfer Capital Development Project</t>
  </si>
  <si>
    <t>1331012</t>
  </si>
  <si>
    <t>District Development Facility</t>
  </si>
  <si>
    <t>1331011</t>
  </si>
  <si>
    <t>DDF-Capacity Building Grant</t>
  </si>
  <si>
    <t>1331010</t>
  </si>
  <si>
    <t>Goods and Services- Decentralised Department</t>
  </si>
  <si>
    <t>1331009</t>
  </si>
  <si>
    <t>Other Donors Support Transfers (CIDA)</t>
  </si>
  <si>
    <t>1331008</t>
  </si>
  <si>
    <t>DACF - MP</t>
  </si>
  <si>
    <t>1331003</t>
  </si>
  <si>
    <t>DACF - Assembly</t>
  </si>
  <si>
    <t>1331002</t>
  </si>
  <si>
    <t>Central Government - GOG Paid Salaries</t>
  </si>
  <si>
    <t>1331001</t>
  </si>
  <si>
    <t>GRANTS</t>
  </si>
  <si>
    <t>Other Sundry Recoveries</t>
  </si>
  <si>
    <t>1450007</t>
  </si>
  <si>
    <t>MISCELLANEOUS &amp; UNSPECIFIED RECEIPTS</t>
  </si>
  <si>
    <t>Miscellaneous offences</t>
  </si>
  <si>
    <t>Building Offences</t>
  </si>
  <si>
    <t>Impounding fines</t>
  </si>
  <si>
    <t>Environmental Health/ Safety/ Sanitation Offences</t>
  </si>
  <si>
    <t>1450281</t>
  </si>
  <si>
    <t>Spot fine (District Guard)</t>
  </si>
  <si>
    <t>1430016</t>
  </si>
  <si>
    <t>Court Fines</t>
  </si>
  <si>
    <t>1430001</t>
  </si>
  <si>
    <t>FINES, PENALTIE &amp; FORFEITS</t>
  </si>
  <si>
    <t>Charcoal / Firewood Dealers</t>
  </si>
  <si>
    <t>1423838</t>
  </si>
  <si>
    <t>Tender Documents</t>
  </si>
  <si>
    <t>1423527</t>
  </si>
  <si>
    <t>Refuse Container Managers (Conservancy)</t>
  </si>
  <si>
    <t>1423490</t>
  </si>
  <si>
    <t>Raw Water Charges (Sachet water)</t>
  </si>
  <si>
    <t>1423415</t>
  </si>
  <si>
    <t>Hawkers Fee</t>
  </si>
  <si>
    <t>1423243</t>
  </si>
  <si>
    <t xml:space="preserve">Endorsement/Suitabilty reports </t>
  </si>
  <si>
    <t>1423171</t>
  </si>
  <si>
    <t>Donation</t>
  </si>
  <si>
    <t>1423157</t>
  </si>
  <si>
    <t>Car stickers</t>
  </si>
  <si>
    <t>Loading Fees</t>
  </si>
  <si>
    <t>1423018</t>
  </si>
  <si>
    <t>Street Parking Fees</t>
  </si>
  <si>
    <t>1423015</t>
  </si>
  <si>
    <t>Dislodging Fees</t>
  </si>
  <si>
    <t>1423014</t>
  </si>
  <si>
    <t>Marriage / Divorce Registration</t>
  </si>
  <si>
    <t>1423011</t>
  </si>
  <si>
    <t>Export of Commodities</t>
  </si>
  <si>
    <t>1423010</t>
  </si>
  <si>
    <t>Advertisement / Bill Boards</t>
  </si>
  <si>
    <t>1423009</t>
  </si>
  <si>
    <t>Entertainment Fees</t>
  </si>
  <si>
    <t>1423008</t>
  </si>
  <si>
    <t>Registration of Contractors and Consultants</t>
  </si>
  <si>
    <t>1423005</t>
  </si>
  <si>
    <t>Sale of Poultry (Poultry Farm)</t>
  </si>
  <si>
    <t>1423004</t>
  </si>
  <si>
    <t>Livestock / Kraals</t>
  </si>
  <si>
    <t>1423002</t>
  </si>
  <si>
    <t>1423001</t>
  </si>
  <si>
    <t>FEES</t>
  </si>
  <si>
    <t>`</t>
  </si>
  <si>
    <t>Licence of Business (Store License)</t>
  </si>
  <si>
    <t>1422153</t>
  </si>
  <si>
    <t>Electronic/ Media services/Information Centres</t>
  </si>
  <si>
    <t>Printing Services</t>
  </si>
  <si>
    <t>1422148</t>
  </si>
  <si>
    <t>Embossment Services/Embroidery Services</t>
  </si>
  <si>
    <t>Gold Business</t>
  </si>
  <si>
    <t>1422143</t>
  </si>
  <si>
    <t>Scrap Dealers</t>
  </si>
  <si>
    <t>Transport Companies</t>
  </si>
  <si>
    <t>1422129</t>
  </si>
  <si>
    <t>Telecommunication Companies</t>
  </si>
  <si>
    <t>1422128</t>
  </si>
  <si>
    <t>Commissioner of Oaths/Public Letter Writers</t>
  </si>
  <si>
    <t>Cold storage facilities (Cold Stores)</t>
  </si>
  <si>
    <t>1422115</t>
  </si>
  <si>
    <t>Licensed Surveyors Reporting/Survey Data Fee/Draughtsmen</t>
  </si>
  <si>
    <t>1422086</t>
  </si>
  <si>
    <t>Registration of Contracts / Building / Road</t>
  </si>
  <si>
    <t>1422072</t>
  </si>
  <si>
    <t>Open Spaces / Parks</t>
  </si>
  <si>
    <t>1422069</t>
  </si>
  <si>
    <t>Beers Bars/Drinking Bars</t>
  </si>
  <si>
    <t>1422067</t>
  </si>
  <si>
    <t>Laundries / Car Wash</t>
  </si>
  <si>
    <t>1422054</t>
  </si>
  <si>
    <t>Block Manufacturers</t>
  </si>
  <si>
    <t>1422053</t>
  </si>
  <si>
    <t>Mechanics</t>
  </si>
  <si>
    <t>1422052</t>
  </si>
  <si>
    <t>Millers</t>
  </si>
  <si>
    <t>1422051</t>
  </si>
  <si>
    <t>Photographers and Video Operators</t>
  </si>
  <si>
    <t>1422047</t>
  </si>
  <si>
    <t>Financial Institutions</t>
  </si>
  <si>
    <t>1422044</t>
  </si>
  <si>
    <t>Second Hand Clothing</t>
  </si>
  <si>
    <t>1422042</t>
  </si>
  <si>
    <t>Hairdressers / Dressmakers/Barbers</t>
  </si>
  <si>
    <t>1422038</t>
  </si>
  <si>
    <t>Entertainment Centre</t>
  </si>
  <si>
    <t>1422030</t>
  </si>
  <si>
    <t xml:space="preserve">Mobile Sale Van </t>
  </si>
  <si>
    <t>1422029</t>
  </si>
  <si>
    <t>Private Education Int.(Driving &amp; Computer Schools/Radio Sch)</t>
  </si>
  <si>
    <t>1422024</t>
  </si>
  <si>
    <t>Communication Centre</t>
  </si>
  <si>
    <t>1422023</t>
  </si>
  <si>
    <t>Taxicab/Commercial Vehicle</t>
  </si>
  <si>
    <t>Sawmills/Boete Wood Village</t>
  </si>
  <si>
    <t>1422019</t>
  </si>
  <si>
    <t>Pharmacist Chemical Sellers</t>
  </si>
  <si>
    <t>1422018</t>
  </si>
  <si>
    <t>Hotel / Night Club</t>
  </si>
  <si>
    <t>1422017</t>
  </si>
  <si>
    <t>Lotto Operators</t>
  </si>
  <si>
    <t>1422016</t>
  </si>
  <si>
    <t>Fuel Dealers</t>
  </si>
  <si>
    <t>1422015</t>
  </si>
  <si>
    <t>Sand and Stone Contractors License</t>
  </si>
  <si>
    <t>1422013</t>
  </si>
  <si>
    <t>Artisan / Self Employed</t>
  </si>
  <si>
    <t>1422011</t>
  </si>
  <si>
    <t>Bicycle License/Tricycle/Motobikes</t>
  </si>
  <si>
    <t>1422010</t>
  </si>
  <si>
    <t>Bakers/Bakeries License</t>
  </si>
  <si>
    <t>1422009</t>
  </si>
  <si>
    <t>Liquor License</t>
  </si>
  <si>
    <t>1422007</t>
  </si>
  <si>
    <t>Chop Bar/Restaurant License</t>
  </si>
  <si>
    <t>1422005</t>
  </si>
  <si>
    <t>Pito / Palm Wire Sellers Tapers</t>
  </si>
  <si>
    <t>1422001</t>
  </si>
  <si>
    <t>LICENSES</t>
  </si>
  <si>
    <t>Rental of facilities (Stores, Bungalows &amp; Toilets)</t>
  </si>
  <si>
    <t>Abattoir</t>
  </si>
  <si>
    <t>Interest Income (Banks)</t>
  </si>
  <si>
    <t>RENT</t>
  </si>
  <si>
    <t>Comm. Mast Permit</t>
  </si>
  <si>
    <t>1422159</t>
  </si>
  <si>
    <t>Building Plans / Permit</t>
  </si>
  <si>
    <t>1422157</t>
  </si>
  <si>
    <t>Transfer Fee/ Transfer &amp; change of ownership</t>
  </si>
  <si>
    <t>Registration fee (Plot Registration fees)</t>
  </si>
  <si>
    <t>1422155</t>
  </si>
  <si>
    <t>Development Charges, State lands</t>
  </si>
  <si>
    <t>1412013</t>
  </si>
  <si>
    <t>Stool Land Revenue</t>
  </si>
  <si>
    <t>1412003</t>
  </si>
  <si>
    <t>Mineral Royalties</t>
  </si>
  <si>
    <t>1412001</t>
  </si>
  <si>
    <t>LANDS</t>
  </si>
  <si>
    <t>Property Rate</t>
  </si>
  <si>
    <t>1413001</t>
  </si>
  <si>
    <t>Property Rate Arrears</t>
  </si>
  <si>
    <t>1412031</t>
  </si>
  <si>
    <t>Basic Rate</t>
  </si>
  <si>
    <t>1412023</t>
  </si>
  <si>
    <t>RATES</t>
  </si>
  <si>
    <t>CODES</t>
  </si>
  <si>
    <t>REVISED EXPENDITURE BUDGET FOR 2019</t>
  </si>
  <si>
    <t>REVISED REVENUE BUDGET FOR 2019</t>
  </si>
  <si>
    <t>PROVISION FOR 2019</t>
  </si>
  <si>
    <t>ACTUAL AS AT JUNE, 2019</t>
  </si>
  <si>
    <t>REVISED BUDGET FOR 2019</t>
  </si>
  <si>
    <t>DONOR FUND CAPACITY DEV. PROJECT PEOPLE WITH DISABILITY M-SHARP</t>
  </si>
  <si>
    <t>BANK CHARGES</t>
  </si>
  <si>
    <t>Vehicles INSURANCE</t>
  </si>
  <si>
    <t>CONTIGENCY</t>
  </si>
  <si>
    <t>Bank Interest</t>
  </si>
  <si>
    <t>Visit, Conferences/ Seminars (Local)/meetings</t>
  </si>
  <si>
    <t>-</t>
  </si>
  <si>
    <t>Environmental Health Inspection&amp;Certification Fee</t>
  </si>
  <si>
    <t xml:space="preserve">Markets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</si>
</sst>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indexed="18"/>
      <name val="Times New Roman"/>
      <family val="1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indexed="8"/>
      <name val="Calibri"/>
      <family val="2"/>
    </font>
    <font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theme="1"/>
      <name val="Cambria"/>
      <family val="1"/>
    </font>
    <font>
      <b/>
      <i/>
      <sz val="16"/>
      <color theme="1"/>
      <name val="Times New Roman"/>
      <family val="1"/>
    </font>
    <font>
      <sz val="16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</cellStyleXfs>
  <cellXfs count="123">
    <xf numFmtId="0" fontId="0" fillId="0" borderId="0" xfId="0"/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43" fontId="2" fillId="0" borderId="0" xfId="1" applyFont="1"/>
    <xf numFmtId="0" fontId="2" fillId="0" borderId="0" xfId="0" applyFont="1"/>
    <xf numFmtId="0" fontId="2" fillId="0" borderId="0" xfId="0" applyFont="1" applyFill="1"/>
    <xf numFmtId="43" fontId="2" fillId="0" borderId="0" xfId="0" applyNumberFormat="1" applyFont="1"/>
    <xf numFmtId="43" fontId="0" fillId="0" borderId="0" xfId="1" applyFont="1"/>
    <xf numFmtId="4" fontId="2" fillId="0" borderId="0" xfId="0" applyNumberFormat="1" applyFont="1"/>
    <xf numFmtId="0" fontId="2" fillId="0" borderId="0" xfId="0" applyFont="1" applyAlignment="1">
      <alignment wrapText="1"/>
    </xf>
    <xf numFmtId="43" fontId="2" fillId="0" borderId="0" xfId="1" applyFont="1" applyAlignment="1">
      <alignment wrapText="1"/>
    </xf>
    <xf numFmtId="0" fontId="3" fillId="0" borderId="0" xfId="0" applyFont="1"/>
    <xf numFmtId="43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wrapText="1"/>
    </xf>
    <xf numFmtId="43" fontId="2" fillId="0" borderId="0" xfId="1" applyFont="1" applyAlignment="1">
      <alignment horizontal="center" wrapText="1"/>
    </xf>
    <xf numFmtId="43" fontId="2" fillId="0" borderId="0" xfId="0" applyNumberFormat="1" applyFont="1" applyBorder="1"/>
    <xf numFmtId="43" fontId="2" fillId="0" borderId="0" xfId="1" applyFont="1" applyFill="1"/>
    <xf numFmtId="0" fontId="3" fillId="0" borderId="0" xfId="0" applyFont="1" applyFill="1"/>
    <xf numFmtId="0" fontId="2" fillId="2" borderId="0" xfId="0" applyFont="1" applyFill="1"/>
    <xf numFmtId="43" fontId="2" fillId="2" borderId="0" xfId="1" applyFont="1" applyFill="1" applyAlignment="1">
      <alignment wrapText="1"/>
    </xf>
    <xf numFmtId="0" fontId="2" fillId="2" borderId="0" xfId="0" applyFont="1" applyFill="1" applyAlignment="1">
      <alignment wrapText="1"/>
    </xf>
    <xf numFmtId="43" fontId="2" fillId="2" borderId="0" xfId="0" applyNumberFormat="1" applyFont="1" applyFill="1"/>
    <xf numFmtId="43" fontId="2" fillId="0" borderId="0" xfId="0" applyNumberFormat="1" applyFont="1" applyFill="1"/>
    <xf numFmtId="43" fontId="8" fillId="0" borderId="1" xfId="1" applyFont="1" applyFill="1" applyBorder="1" applyAlignment="1">
      <alignment horizontal="center" wrapText="1"/>
    </xf>
    <xf numFmtId="0" fontId="9" fillId="0" borderId="0" xfId="0" applyFont="1" applyFill="1"/>
    <xf numFmtId="0" fontId="11" fillId="0" borderId="0" xfId="0" applyFont="1" applyFill="1"/>
    <xf numFmtId="0" fontId="11" fillId="0" borderId="1" xfId="0" applyFont="1" applyBorder="1"/>
    <xf numFmtId="0" fontId="11" fillId="0" borderId="1" xfId="0" applyFont="1" applyFill="1" applyBorder="1"/>
    <xf numFmtId="0" fontId="11" fillId="0" borderId="1" xfId="0" applyFont="1" applyBorder="1" applyAlignment="1">
      <alignment horizontal="center" vertical="center" wrapText="1"/>
    </xf>
    <xf numFmtId="43" fontId="11" fillId="0" borderId="1" xfId="1" applyFont="1" applyBorder="1" applyAlignment="1">
      <alignment horizontal="center" vertical="center" wrapText="1"/>
    </xf>
    <xf numFmtId="43" fontId="11" fillId="0" borderId="1" xfId="1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/>
    </xf>
    <xf numFmtId="43" fontId="9" fillId="0" borderId="1" xfId="1" applyFont="1" applyFill="1" applyBorder="1"/>
    <xf numFmtId="0" fontId="12" fillId="0" borderId="1" xfId="3" applyFont="1" applyFill="1" applyBorder="1" applyAlignment="1">
      <alignment horizontal="left"/>
    </xf>
    <xf numFmtId="0" fontId="13" fillId="0" borderId="1" xfId="3" applyFont="1" applyFill="1" applyBorder="1" applyAlignment="1">
      <alignment horizontal="left"/>
    </xf>
    <xf numFmtId="43" fontId="13" fillId="0" borderId="1" xfId="1" applyFont="1" applyFill="1" applyBorder="1" applyAlignment="1">
      <alignment horizontal="right"/>
    </xf>
    <xf numFmtId="0" fontId="12" fillId="0" borderId="1" xfId="3" applyFont="1" applyFill="1" applyBorder="1"/>
    <xf numFmtId="0" fontId="13" fillId="0" borderId="1" xfId="3" applyFont="1" applyFill="1" applyBorder="1"/>
    <xf numFmtId="0" fontId="9" fillId="0" borderId="1" xfId="0" applyFont="1" applyFill="1" applyBorder="1"/>
    <xf numFmtId="43" fontId="11" fillId="0" borderId="1" xfId="1" applyFont="1" applyFill="1" applyBorder="1"/>
    <xf numFmtId="43" fontId="11" fillId="0" borderId="1" xfId="0" applyNumberFormat="1" applyFont="1" applyFill="1" applyBorder="1"/>
    <xf numFmtId="43" fontId="9" fillId="2" borderId="1" xfId="1" applyFont="1" applyFill="1" applyBorder="1"/>
    <xf numFmtId="0" fontId="9" fillId="0" borderId="4" xfId="0" applyFont="1" applyFill="1" applyBorder="1"/>
    <xf numFmtId="0" fontId="11" fillId="0" borderId="3" xfId="0" applyFont="1" applyFill="1" applyBorder="1"/>
    <xf numFmtId="0" fontId="9" fillId="0" borderId="2" xfId="0" applyFont="1" applyFill="1" applyBorder="1"/>
    <xf numFmtId="0" fontId="12" fillId="0" borderId="9" xfId="3" applyFont="1" applyFill="1" applyBorder="1" applyAlignment="1">
      <alignment horizontal="left"/>
    </xf>
    <xf numFmtId="0" fontId="12" fillId="0" borderId="8" xfId="3" applyFont="1" applyFill="1" applyBorder="1" applyAlignment="1">
      <alignment horizontal="left"/>
    </xf>
    <xf numFmtId="43" fontId="12" fillId="0" borderId="7" xfId="2" applyFont="1" applyFill="1" applyBorder="1" applyAlignment="1">
      <alignment horizontal="right"/>
    </xf>
    <xf numFmtId="0" fontId="12" fillId="0" borderId="12" xfId="3" applyFont="1" applyFill="1" applyBorder="1" applyAlignment="1">
      <alignment horizontal="left"/>
    </xf>
    <xf numFmtId="0" fontId="12" fillId="0" borderId="11" xfId="3" applyFont="1" applyFill="1" applyBorder="1" applyAlignment="1">
      <alignment horizontal="left"/>
    </xf>
    <xf numFmtId="43" fontId="12" fillId="0" borderId="10" xfId="2" applyFont="1" applyFill="1" applyBorder="1" applyAlignment="1">
      <alignment horizontal="right"/>
    </xf>
    <xf numFmtId="0" fontId="12" fillId="0" borderId="6" xfId="3" applyFont="1" applyFill="1" applyBorder="1" applyAlignment="1">
      <alignment horizontal="left"/>
    </xf>
    <xf numFmtId="43" fontId="12" fillId="0" borderId="5" xfId="2" applyFont="1" applyFill="1" applyBorder="1" applyAlignment="1">
      <alignment horizontal="right"/>
    </xf>
    <xf numFmtId="0" fontId="12" fillId="0" borderId="4" xfId="3" applyFont="1" applyFill="1" applyBorder="1" applyAlignment="1">
      <alignment horizontal="left"/>
    </xf>
    <xf numFmtId="0" fontId="12" fillId="0" borderId="3" xfId="3" applyFont="1" applyFill="1" applyBorder="1" applyAlignment="1">
      <alignment horizontal="left"/>
    </xf>
    <xf numFmtId="43" fontId="12" fillId="0" borderId="2" xfId="2" applyFont="1" applyFill="1" applyBorder="1" applyAlignment="1">
      <alignment horizontal="right"/>
    </xf>
    <xf numFmtId="49" fontId="12" fillId="0" borderId="2" xfId="2" applyNumberFormat="1" applyFont="1" applyFill="1" applyBorder="1" applyAlignment="1">
      <alignment horizontal="right"/>
    </xf>
    <xf numFmtId="0" fontId="9" fillId="0" borderId="6" xfId="0" applyFont="1" applyFill="1" applyBorder="1"/>
    <xf numFmtId="43" fontId="11" fillId="0" borderId="5" xfId="0" applyNumberFormat="1" applyFont="1" applyFill="1" applyBorder="1"/>
    <xf numFmtId="43" fontId="11" fillId="0" borderId="2" xfId="0" applyNumberFormat="1" applyFont="1" applyFill="1" applyBorder="1"/>
    <xf numFmtId="0" fontId="12" fillId="0" borderId="11" xfId="3" applyFont="1" applyFill="1" applyBorder="1" applyAlignment="1">
      <alignment horizontal="left" wrapText="1"/>
    </xf>
    <xf numFmtId="0" fontId="9" fillId="0" borderId="0" xfId="0" applyFont="1"/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43" fontId="9" fillId="0" borderId="1" xfId="1" applyFont="1" applyBorder="1"/>
    <xf numFmtId="0" fontId="11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vertical="center"/>
    </xf>
    <xf numFmtId="43" fontId="11" fillId="0" borderId="1" xfId="1" applyFont="1" applyBorder="1" applyAlignment="1">
      <alignment vertical="center"/>
    </xf>
    <xf numFmtId="4" fontId="11" fillId="0" borderId="1" xfId="0" applyNumberFormat="1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3" fontId="9" fillId="0" borderId="1" xfId="0" applyNumberFormat="1" applyFont="1" applyBorder="1"/>
    <xf numFmtId="0" fontId="15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3" fontId="11" fillId="0" borderId="1" xfId="1" applyFont="1" applyBorder="1"/>
    <xf numFmtId="0" fontId="9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wrapText="1"/>
    </xf>
    <xf numFmtId="43" fontId="2" fillId="0" borderId="0" xfId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14" fillId="0" borderId="0" xfId="0" applyFont="1" applyFill="1"/>
    <xf numFmtId="43" fontId="9" fillId="0" borderId="2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43" fontId="9" fillId="3" borderId="1" xfId="1" applyFont="1" applyFill="1" applyBorder="1"/>
    <xf numFmtId="43" fontId="2" fillId="3" borderId="0" xfId="1" applyFont="1" applyFill="1" applyAlignment="1">
      <alignment wrapText="1"/>
    </xf>
    <xf numFmtId="0" fontId="2" fillId="3" borderId="0" xfId="0" applyFont="1" applyFill="1" applyAlignment="1">
      <alignment wrapText="1"/>
    </xf>
    <xf numFmtId="43" fontId="2" fillId="3" borderId="0" xfId="0" applyNumberFormat="1" applyFont="1" applyFill="1"/>
    <xf numFmtId="0" fontId="2" fillId="3" borderId="0" xfId="0" applyFont="1" applyFill="1"/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43" fontId="9" fillId="4" borderId="1" xfId="1" applyFont="1" applyFill="1" applyBorder="1"/>
    <xf numFmtId="43" fontId="2" fillId="4" borderId="0" xfId="1" applyFont="1" applyFill="1" applyAlignment="1">
      <alignment wrapText="1"/>
    </xf>
    <xf numFmtId="0" fontId="2" fillId="4" borderId="0" xfId="0" applyFont="1" applyFill="1" applyAlignment="1">
      <alignment wrapText="1"/>
    </xf>
    <xf numFmtId="43" fontId="2" fillId="4" borderId="0" xfId="0" applyNumberFormat="1" applyFont="1" applyFill="1"/>
    <xf numFmtId="0" fontId="2" fillId="4" borderId="0" xfId="0" applyFont="1" applyFill="1"/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43" fontId="9" fillId="5" borderId="1" xfId="1" applyFont="1" applyFill="1" applyBorder="1"/>
    <xf numFmtId="43" fontId="2" fillId="5" borderId="0" xfId="1" applyFont="1" applyFill="1" applyAlignment="1">
      <alignment wrapText="1"/>
    </xf>
    <xf numFmtId="0" fontId="2" fillId="5" borderId="0" xfId="0" applyFont="1" applyFill="1" applyAlignment="1">
      <alignment wrapText="1"/>
    </xf>
    <xf numFmtId="43" fontId="2" fillId="5" borderId="0" xfId="0" applyNumberFormat="1" applyFont="1" applyFill="1"/>
    <xf numFmtId="0" fontId="2" fillId="5" borderId="0" xfId="0" applyFont="1" applyFill="1"/>
    <xf numFmtId="0" fontId="9" fillId="3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/>
    </xf>
    <xf numFmtId="43" fontId="9" fillId="6" borderId="1" xfId="1" applyFont="1" applyFill="1" applyBorder="1"/>
    <xf numFmtId="43" fontId="2" fillId="6" borderId="0" xfId="1" applyFont="1" applyFill="1" applyAlignment="1">
      <alignment wrapText="1"/>
    </xf>
    <xf numFmtId="0" fontId="2" fillId="6" borderId="0" xfId="0" applyFont="1" applyFill="1" applyAlignment="1">
      <alignment wrapText="1"/>
    </xf>
    <xf numFmtId="43" fontId="2" fillId="6" borderId="0" xfId="0" applyNumberFormat="1" applyFont="1" applyFill="1"/>
    <xf numFmtId="0" fontId="2" fillId="6" borderId="0" xfId="0" applyFont="1" applyFill="1"/>
    <xf numFmtId="43" fontId="16" fillId="2" borderId="1" xfId="1" applyFont="1" applyFill="1" applyBorder="1"/>
    <xf numFmtId="0" fontId="10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horizontal="center"/>
    </xf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1"/>
  <sheetViews>
    <sheetView tabSelected="1" topLeftCell="B1" zoomScaleNormal="90" zoomScalePageLayoutView="90" workbookViewId="0">
      <selection activeCell="E8" sqref="E8"/>
    </sheetView>
  </sheetViews>
  <sheetFormatPr defaultColWidth="9.125" defaultRowHeight="15.75" x14ac:dyDescent="0.25"/>
  <cols>
    <col min="1" max="1" width="12.25" style="4" customWidth="1"/>
    <col min="2" max="2" width="77.75" style="5" customWidth="1"/>
    <col min="3" max="3" width="27.5" style="4" customWidth="1"/>
    <col min="4" max="5" width="27.5" style="3" customWidth="1"/>
    <col min="6" max="6" width="17.25" style="4" bestFit="1" customWidth="1"/>
    <col min="7" max="16384" width="9.125" style="4"/>
  </cols>
  <sheetData>
    <row r="1" spans="1:17" s="5" customFormat="1" ht="20.25" x14ac:dyDescent="0.3">
      <c r="A1" s="24"/>
      <c r="B1" s="119" t="s">
        <v>91</v>
      </c>
      <c r="C1" s="119"/>
      <c r="D1" s="119"/>
      <c r="E1" s="119"/>
    </row>
    <row r="2" spans="1:17" s="5" customFormat="1" ht="20.25" x14ac:dyDescent="0.3">
      <c r="A2" s="25" t="s">
        <v>90</v>
      </c>
      <c r="B2" s="120" t="s">
        <v>266</v>
      </c>
      <c r="C2" s="120"/>
      <c r="D2" s="120"/>
      <c r="E2" s="120"/>
    </row>
    <row r="3" spans="1:17" s="17" customFormat="1" ht="40.5" x14ac:dyDescent="0.3">
      <c r="A3" s="27"/>
      <c r="B3" s="27"/>
      <c r="C3" s="83" t="s">
        <v>267</v>
      </c>
      <c r="D3" s="84" t="s">
        <v>268</v>
      </c>
      <c r="E3" s="85" t="s">
        <v>269</v>
      </c>
      <c r="F3" s="86"/>
      <c r="G3" s="86"/>
      <c r="H3" s="87"/>
      <c r="I3" s="87"/>
      <c r="J3" s="87"/>
      <c r="K3" s="87"/>
      <c r="L3" s="87"/>
      <c r="M3" s="87"/>
      <c r="N3" s="87"/>
      <c r="O3" s="87"/>
      <c r="P3" s="5"/>
      <c r="Q3" s="5"/>
    </row>
    <row r="4" spans="1:17" s="17" customFormat="1" ht="18.75" customHeight="1" x14ac:dyDescent="0.3">
      <c r="A4" s="27"/>
      <c r="B4" s="27"/>
      <c r="C4" s="31" t="s">
        <v>89</v>
      </c>
      <c r="D4" s="31" t="s">
        <v>89</v>
      </c>
      <c r="E4" s="31" t="s">
        <v>89</v>
      </c>
    </row>
    <row r="5" spans="1:17" s="5" customFormat="1" ht="20.25" x14ac:dyDescent="0.3">
      <c r="A5" s="27" t="s">
        <v>264</v>
      </c>
      <c r="B5" s="27" t="s">
        <v>263</v>
      </c>
      <c r="C5" s="31"/>
      <c r="D5" s="31"/>
      <c r="E5" s="32"/>
    </row>
    <row r="6" spans="1:17" s="5" customFormat="1" ht="20.25" x14ac:dyDescent="0.3">
      <c r="A6" s="33" t="s">
        <v>262</v>
      </c>
      <c r="B6" s="33" t="s">
        <v>261</v>
      </c>
      <c r="C6" s="32">
        <v>3000</v>
      </c>
      <c r="D6" s="32"/>
      <c r="E6" s="32">
        <v>3000</v>
      </c>
    </row>
    <row r="7" spans="1:17" s="5" customFormat="1" ht="20.25" x14ac:dyDescent="0.3">
      <c r="A7" s="33" t="s">
        <v>260</v>
      </c>
      <c r="B7" s="33" t="s">
        <v>259</v>
      </c>
      <c r="C7" s="32"/>
      <c r="D7" s="32"/>
      <c r="E7" s="32"/>
    </row>
    <row r="8" spans="1:17" s="5" customFormat="1" ht="20.25" x14ac:dyDescent="0.3">
      <c r="A8" s="33" t="s">
        <v>258</v>
      </c>
      <c r="B8" s="33" t="s">
        <v>257</v>
      </c>
      <c r="C8" s="32">
        <v>400000</v>
      </c>
      <c r="D8" s="32">
        <v>47157.4</v>
      </c>
      <c r="E8" s="32">
        <v>140000</v>
      </c>
    </row>
    <row r="9" spans="1:17" s="5" customFormat="1" ht="20.25" x14ac:dyDescent="0.3">
      <c r="A9" s="33"/>
      <c r="B9" s="34" t="s">
        <v>94</v>
      </c>
      <c r="C9" s="35">
        <f>SUM(C6:C8)</f>
        <v>403000</v>
      </c>
      <c r="D9" s="35">
        <f t="shared" ref="D9:E9" si="0">SUM(D6:D8)</f>
        <v>47157.4</v>
      </c>
      <c r="E9" s="35">
        <f t="shared" si="0"/>
        <v>143000</v>
      </c>
    </row>
    <row r="10" spans="1:17" s="5" customFormat="1" ht="20.25" x14ac:dyDescent="0.3">
      <c r="A10" s="36"/>
      <c r="B10" s="37" t="s">
        <v>256</v>
      </c>
      <c r="C10" s="32"/>
      <c r="D10" s="32"/>
      <c r="E10" s="32"/>
    </row>
    <row r="11" spans="1:17" s="5" customFormat="1" ht="20.25" x14ac:dyDescent="0.3">
      <c r="A11" s="33" t="s">
        <v>255</v>
      </c>
      <c r="B11" s="33" t="s">
        <v>254</v>
      </c>
      <c r="C11" s="32">
        <v>80000</v>
      </c>
      <c r="D11" s="32">
        <v>32905.019999999997</v>
      </c>
      <c r="E11" s="32">
        <v>80000</v>
      </c>
    </row>
    <row r="12" spans="1:17" s="5" customFormat="1" ht="20.25" x14ac:dyDescent="0.3">
      <c r="A12" s="33" t="s">
        <v>253</v>
      </c>
      <c r="B12" s="33" t="s">
        <v>252</v>
      </c>
      <c r="C12" s="32">
        <v>30000</v>
      </c>
      <c r="D12" s="32"/>
      <c r="E12" s="32">
        <v>40000</v>
      </c>
    </row>
    <row r="13" spans="1:17" s="5" customFormat="1" ht="20.25" x14ac:dyDescent="0.3">
      <c r="A13" s="33" t="s">
        <v>251</v>
      </c>
      <c r="B13" s="33" t="s">
        <v>250</v>
      </c>
      <c r="C13" s="32">
        <v>10000</v>
      </c>
      <c r="D13" s="32">
        <v>18570</v>
      </c>
      <c r="E13" s="32">
        <v>30000</v>
      </c>
    </row>
    <row r="14" spans="1:17" s="5" customFormat="1" ht="20.25" x14ac:dyDescent="0.3">
      <c r="A14" s="33" t="s">
        <v>249</v>
      </c>
      <c r="B14" s="33" t="s">
        <v>248</v>
      </c>
      <c r="C14" s="32">
        <v>3900</v>
      </c>
      <c r="D14" s="32">
        <v>3150</v>
      </c>
      <c r="E14" s="32">
        <v>6000</v>
      </c>
    </row>
    <row r="15" spans="1:17" s="5" customFormat="1" ht="20.25" x14ac:dyDescent="0.3">
      <c r="A15" s="33">
        <v>1423540</v>
      </c>
      <c r="B15" s="33" t="s">
        <v>247</v>
      </c>
      <c r="C15" s="32">
        <v>2700</v>
      </c>
      <c r="D15" s="32">
        <v>5200</v>
      </c>
      <c r="E15" s="32">
        <v>10500</v>
      </c>
    </row>
    <row r="16" spans="1:17" s="5" customFormat="1" ht="20.25" x14ac:dyDescent="0.3">
      <c r="A16" s="33" t="s">
        <v>246</v>
      </c>
      <c r="B16" s="33" t="s">
        <v>245</v>
      </c>
      <c r="C16" s="32">
        <v>20000</v>
      </c>
      <c r="D16" s="32">
        <v>8740</v>
      </c>
      <c r="E16" s="32">
        <v>20000</v>
      </c>
    </row>
    <row r="17" spans="1:5" s="16" customFormat="1" ht="20.25" x14ac:dyDescent="0.3">
      <c r="A17" s="33" t="s">
        <v>244</v>
      </c>
      <c r="B17" s="33" t="s">
        <v>243</v>
      </c>
      <c r="C17" s="32">
        <v>10000</v>
      </c>
      <c r="D17" s="32"/>
      <c r="E17" s="32">
        <v>10000</v>
      </c>
    </row>
    <row r="18" spans="1:5" s="16" customFormat="1" ht="20.25" x14ac:dyDescent="0.3">
      <c r="A18" s="38"/>
      <c r="B18" s="34" t="s">
        <v>94</v>
      </c>
      <c r="C18" s="39">
        <f>SUM(C11:C17)</f>
        <v>156600</v>
      </c>
      <c r="D18" s="39">
        <f t="shared" ref="D18:E18" si="1">SUM(D11:D17)</f>
        <v>68565.01999999999</v>
      </c>
      <c r="E18" s="39">
        <f t="shared" si="1"/>
        <v>196500</v>
      </c>
    </row>
    <row r="19" spans="1:5" s="16" customFormat="1" ht="20.25" x14ac:dyDescent="0.3">
      <c r="A19" s="38"/>
      <c r="B19" s="34" t="s">
        <v>242</v>
      </c>
      <c r="C19" s="32"/>
      <c r="D19" s="32"/>
      <c r="E19" s="32"/>
    </row>
    <row r="20" spans="1:5" s="16" customFormat="1" ht="20.25" x14ac:dyDescent="0.3">
      <c r="A20" s="33">
        <v>1450020</v>
      </c>
      <c r="B20" s="33" t="s">
        <v>241</v>
      </c>
      <c r="C20" s="32"/>
      <c r="D20" s="32"/>
      <c r="E20" s="32">
        <v>6</v>
      </c>
    </row>
    <row r="21" spans="1:5" s="16" customFormat="1" ht="20.25" x14ac:dyDescent="0.3">
      <c r="A21" s="33">
        <v>1422111</v>
      </c>
      <c r="B21" s="33" t="s">
        <v>240</v>
      </c>
      <c r="C21" s="32">
        <v>6000</v>
      </c>
      <c r="D21" s="32">
        <v>1200</v>
      </c>
      <c r="E21" s="32">
        <v>3000</v>
      </c>
    </row>
    <row r="22" spans="1:5" s="16" customFormat="1" ht="20.25" x14ac:dyDescent="0.3">
      <c r="A22" s="33">
        <v>1415038</v>
      </c>
      <c r="B22" s="33" t="s">
        <v>239</v>
      </c>
      <c r="C22" s="32">
        <v>40000</v>
      </c>
      <c r="D22" s="32">
        <v>8594</v>
      </c>
      <c r="E22" s="32">
        <v>30000</v>
      </c>
    </row>
    <row r="23" spans="1:5" s="16" customFormat="1" ht="20.25" x14ac:dyDescent="0.3">
      <c r="A23" s="33"/>
      <c r="B23" s="34" t="s">
        <v>94</v>
      </c>
      <c r="C23" s="35">
        <f>SUM(C21:C22)</f>
        <v>46000</v>
      </c>
      <c r="D23" s="35">
        <f t="shared" ref="D23:E23" si="2">SUM(D21:D22)</f>
        <v>9794</v>
      </c>
      <c r="E23" s="35">
        <f t="shared" si="2"/>
        <v>33000</v>
      </c>
    </row>
    <row r="24" spans="1:5" s="16" customFormat="1" ht="20.25" x14ac:dyDescent="0.3">
      <c r="A24" s="33"/>
      <c r="B24" s="34" t="s">
        <v>238</v>
      </c>
      <c r="C24" s="32"/>
      <c r="D24" s="32"/>
      <c r="E24" s="32"/>
    </row>
    <row r="25" spans="1:5" s="16" customFormat="1" ht="20.25" x14ac:dyDescent="0.3">
      <c r="A25" s="33" t="s">
        <v>237</v>
      </c>
      <c r="B25" s="33" t="s">
        <v>236</v>
      </c>
      <c r="C25" s="32">
        <v>500</v>
      </c>
      <c r="D25" s="32">
        <v>552</v>
      </c>
      <c r="E25" s="32">
        <v>1000</v>
      </c>
    </row>
    <row r="26" spans="1:5" s="16" customFormat="1" ht="20.25" x14ac:dyDescent="0.3">
      <c r="A26" s="33" t="s">
        <v>235</v>
      </c>
      <c r="B26" s="33" t="s">
        <v>234</v>
      </c>
      <c r="C26" s="32">
        <v>5000</v>
      </c>
      <c r="D26" s="32">
        <v>60</v>
      </c>
      <c r="E26" s="32">
        <v>3000</v>
      </c>
    </row>
    <row r="27" spans="1:5" s="16" customFormat="1" ht="20.25" x14ac:dyDescent="0.3">
      <c r="A27" s="33" t="s">
        <v>233</v>
      </c>
      <c r="B27" s="33" t="s">
        <v>232</v>
      </c>
      <c r="C27" s="32">
        <v>1000</v>
      </c>
      <c r="D27" s="32"/>
      <c r="E27" s="32">
        <v>1000</v>
      </c>
    </row>
    <row r="28" spans="1:5" s="16" customFormat="1" ht="20.25" x14ac:dyDescent="0.3">
      <c r="A28" s="33" t="s">
        <v>231</v>
      </c>
      <c r="B28" s="33" t="s">
        <v>230</v>
      </c>
      <c r="C28" s="32">
        <v>3500</v>
      </c>
      <c r="D28" s="32">
        <v>1460</v>
      </c>
      <c r="E28" s="32">
        <v>4000</v>
      </c>
    </row>
    <row r="29" spans="1:5" s="16" customFormat="1" ht="20.25" x14ac:dyDescent="0.3">
      <c r="A29" s="33" t="s">
        <v>229</v>
      </c>
      <c r="B29" s="33" t="s">
        <v>228</v>
      </c>
      <c r="C29" s="32">
        <v>600</v>
      </c>
      <c r="D29" s="32">
        <v>150</v>
      </c>
      <c r="E29" s="32">
        <v>300</v>
      </c>
    </row>
    <row r="30" spans="1:5" s="16" customFormat="1" ht="20.25" x14ac:dyDescent="0.3">
      <c r="A30" s="33" t="s">
        <v>227</v>
      </c>
      <c r="B30" s="33" t="s">
        <v>226</v>
      </c>
      <c r="C30" s="32">
        <v>15000</v>
      </c>
      <c r="D30" s="32">
        <v>2976</v>
      </c>
      <c r="E30" s="32">
        <v>8000</v>
      </c>
    </row>
    <row r="31" spans="1:5" s="16" customFormat="1" ht="20.25" x14ac:dyDescent="0.3">
      <c r="A31" s="33" t="s">
        <v>225</v>
      </c>
      <c r="B31" s="33" t="s">
        <v>224</v>
      </c>
      <c r="C31" s="32"/>
      <c r="D31" s="32">
        <v>946</v>
      </c>
      <c r="E31" s="32">
        <v>3000</v>
      </c>
    </row>
    <row r="32" spans="1:5" s="16" customFormat="1" ht="20.25" x14ac:dyDescent="0.3">
      <c r="A32" s="33" t="s">
        <v>223</v>
      </c>
      <c r="B32" s="33" t="s">
        <v>222</v>
      </c>
      <c r="C32" s="32">
        <v>30000</v>
      </c>
      <c r="D32" s="32">
        <v>5000</v>
      </c>
      <c r="E32" s="32">
        <v>30000</v>
      </c>
    </row>
    <row r="33" spans="1:5" s="16" customFormat="1" ht="20.25" x14ac:dyDescent="0.3">
      <c r="A33" s="33" t="s">
        <v>221</v>
      </c>
      <c r="B33" s="33" t="s">
        <v>220</v>
      </c>
      <c r="C33" s="32">
        <v>700</v>
      </c>
      <c r="D33" s="32">
        <v>150</v>
      </c>
      <c r="E33" s="32">
        <v>500</v>
      </c>
    </row>
    <row r="34" spans="1:5" s="16" customFormat="1" ht="20.25" x14ac:dyDescent="0.3">
      <c r="A34" s="33" t="s">
        <v>219</v>
      </c>
      <c r="B34" s="33" t="s">
        <v>218</v>
      </c>
      <c r="C34" s="32">
        <v>4000</v>
      </c>
      <c r="D34" s="32"/>
      <c r="E34" s="32">
        <v>4000</v>
      </c>
    </row>
    <row r="35" spans="1:5" s="16" customFormat="1" ht="20.25" x14ac:dyDescent="0.3">
      <c r="A35" s="33" t="s">
        <v>217</v>
      </c>
      <c r="B35" s="33" t="s">
        <v>216</v>
      </c>
      <c r="C35" s="32">
        <v>2500</v>
      </c>
      <c r="D35" s="32">
        <v>600</v>
      </c>
      <c r="E35" s="32">
        <v>600</v>
      </c>
    </row>
    <row r="36" spans="1:5" s="16" customFormat="1" ht="20.25" x14ac:dyDescent="0.3">
      <c r="A36" s="33" t="s">
        <v>215</v>
      </c>
      <c r="B36" s="33" t="s">
        <v>214</v>
      </c>
      <c r="C36" s="32">
        <v>5000</v>
      </c>
      <c r="D36" s="32">
        <v>11034</v>
      </c>
      <c r="E36" s="32">
        <v>25000</v>
      </c>
    </row>
    <row r="37" spans="1:5" s="16" customFormat="1" ht="20.25" x14ac:dyDescent="0.3">
      <c r="A37" s="33">
        <v>1422020</v>
      </c>
      <c r="B37" s="33" t="s">
        <v>213</v>
      </c>
      <c r="C37" s="32">
        <v>7000</v>
      </c>
      <c r="D37" s="32">
        <v>500</v>
      </c>
      <c r="E37" s="32">
        <v>5000</v>
      </c>
    </row>
    <row r="38" spans="1:5" s="16" customFormat="1" ht="20.25" x14ac:dyDescent="0.3">
      <c r="A38" s="33" t="s">
        <v>212</v>
      </c>
      <c r="B38" s="33" t="s">
        <v>211</v>
      </c>
      <c r="C38" s="32">
        <v>500</v>
      </c>
      <c r="D38" s="32"/>
      <c r="E38" s="32">
        <v>500</v>
      </c>
    </row>
    <row r="39" spans="1:5" s="16" customFormat="1" ht="20.25" x14ac:dyDescent="0.3">
      <c r="A39" s="33" t="s">
        <v>210</v>
      </c>
      <c r="B39" s="33" t="s">
        <v>209</v>
      </c>
      <c r="C39" s="32">
        <v>10000</v>
      </c>
      <c r="D39" s="32">
        <v>645</v>
      </c>
      <c r="E39" s="32">
        <v>8000</v>
      </c>
    </row>
    <row r="40" spans="1:5" s="16" customFormat="1" ht="20.25" x14ac:dyDescent="0.3">
      <c r="A40" s="33" t="s">
        <v>208</v>
      </c>
      <c r="B40" s="33" t="s">
        <v>207</v>
      </c>
      <c r="C40" s="32">
        <v>1500</v>
      </c>
      <c r="D40" s="32">
        <v>204</v>
      </c>
      <c r="E40" s="32">
        <v>1000</v>
      </c>
    </row>
    <row r="41" spans="1:5" s="16" customFormat="1" ht="20.25" x14ac:dyDescent="0.3">
      <c r="A41" s="33" t="s">
        <v>206</v>
      </c>
      <c r="B41" s="33" t="s">
        <v>205</v>
      </c>
      <c r="C41" s="32">
        <v>4000</v>
      </c>
      <c r="D41" s="32">
        <v>200</v>
      </c>
      <c r="E41" s="32">
        <v>2000</v>
      </c>
    </row>
    <row r="42" spans="1:5" s="16" customFormat="1" ht="20.25" x14ac:dyDescent="0.3">
      <c r="A42" s="33" t="s">
        <v>204</v>
      </c>
      <c r="B42" s="33" t="s">
        <v>203</v>
      </c>
      <c r="C42" s="32">
        <v>15000</v>
      </c>
      <c r="D42" s="32">
        <v>7241</v>
      </c>
      <c r="E42" s="32">
        <v>20000</v>
      </c>
    </row>
    <row r="43" spans="1:5" s="16" customFormat="1" ht="20.25" x14ac:dyDescent="0.3">
      <c r="A43" s="33" t="s">
        <v>202</v>
      </c>
      <c r="B43" s="33" t="s">
        <v>201</v>
      </c>
      <c r="C43" s="32">
        <v>2000</v>
      </c>
      <c r="D43" s="32"/>
      <c r="E43" s="32">
        <v>2000</v>
      </c>
    </row>
    <row r="44" spans="1:5" s="16" customFormat="1" ht="20.25" x14ac:dyDescent="0.3">
      <c r="A44" s="33" t="s">
        <v>200</v>
      </c>
      <c r="B44" s="33" t="s">
        <v>199</v>
      </c>
      <c r="C44" s="32">
        <v>7000</v>
      </c>
      <c r="D44" s="32">
        <v>6500</v>
      </c>
      <c r="E44" s="32">
        <v>10000</v>
      </c>
    </row>
    <row r="45" spans="1:5" s="16" customFormat="1" ht="20.25" x14ac:dyDescent="0.3">
      <c r="A45" s="33" t="s">
        <v>198</v>
      </c>
      <c r="B45" s="33" t="s">
        <v>197</v>
      </c>
      <c r="C45" s="32">
        <v>1000</v>
      </c>
      <c r="D45" s="32"/>
      <c r="E45" s="32">
        <v>1000</v>
      </c>
    </row>
    <row r="46" spans="1:5" s="5" customFormat="1" ht="20.25" x14ac:dyDescent="0.3">
      <c r="A46" s="33" t="s">
        <v>196</v>
      </c>
      <c r="B46" s="33" t="s">
        <v>195</v>
      </c>
      <c r="C46" s="32">
        <v>1200</v>
      </c>
      <c r="D46" s="32">
        <v>415</v>
      </c>
      <c r="E46" s="32">
        <v>1200</v>
      </c>
    </row>
    <row r="47" spans="1:5" s="5" customFormat="1" ht="20.25" x14ac:dyDescent="0.3">
      <c r="A47" s="33" t="s">
        <v>194</v>
      </c>
      <c r="B47" s="33" t="s">
        <v>193</v>
      </c>
      <c r="C47" s="32">
        <v>6000</v>
      </c>
      <c r="D47" s="32">
        <v>48</v>
      </c>
      <c r="E47" s="32">
        <v>4000</v>
      </c>
    </row>
    <row r="48" spans="1:5" s="5" customFormat="1" ht="20.25" x14ac:dyDescent="0.3">
      <c r="A48" s="33" t="s">
        <v>192</v>
      </c>
      <c r="B48" s="33" t="s">
        <v>191</v>
      </c>
      <c r="C48" s="32">
        <v>2000</v>
      </c>
      <c r="D48" s="32">
        <v>70</v>
      </c>
      <c r="E48" s="32">
        <v>1000</v>
      </c>
    </row>
    <row r="49" spans="1:5" s="5" customFormat="1" ht="20.25" x14ac:dyDescent="0.3">
      <c r="A49" s="33" t="s">
        <v>190</v>
      </c>
      <c r="B49" s="33" t="s">
        <v>189</v>
      </c>
      <c r="C49" s="32">
        <v>2000</v>
      </c>
      <c r="D49" s="32">
        <v>299</v>
      </c>
      <c r="E49" s="32">
        <v>1000</v>
      </c>
    </row>
    <row r="50" spans="1:5" s="5" customFormat="1" ht="20.25" x14ac:dyDescent="0.3">
      <c r="A50" s="33" t="s">
        <v>188</v>
      </c>
      <c r="B50" s="33" t="s">
        <v>187</v>
      </c>
      <c r="C50" s="32">
        <v>5000</v>
      </c>
      <c r="D50" s="32">
        <v>1000</v>
      </c>
      <c r="E50" s="32">
        <v>3000</v>
      </c>
    </row>
    <row r="51" spans="1:5" s="5" customFormat="1" ht="20.25" x14ac:dyDescent="0.3">
      <c r="A51" s="33" t="s">
        <v>186</v>
      </c>
      <c r="B51" s="33" t="s">
        <v>185</v>
      </c>
      <c r="C51" s="32">
        <v>2000</v>
      </c>
      <c r="D51" s="32">
        <v>1610</v>
      </c>
      <c r="E51" s="32">
        <v>4000</v>
      </c>
    </row>
    <row r="52" spans="1:5" s="5" customFormat="1" ht="20.25" x14ac:dyDescent="0.3">
      <c r="A52" s="33" t="s">
        <v>184</v>
      </c>
      <c r="B52" s="33" t="s">
        <v>183</v>
      </c>
      <c r="C52" s="32">
        <v>4000</v>
      </c>
      <c r="D52" s="32"/>
      <c r="E52" s="32">
        <v>0</v>
      </c>
    </row>
    <row r="53" spans="1:5" s="5" customFormat="1" ht="20.25" x14ac:dyDescent="0.3">
      <c r="A53" s="33" t="s">
        <v>182</v>
      </c>
      <c r="B53" s="33" t="s">
        <v>181</v>
      </c>
      <c r="C53" s="32"/>
      <c r="D53" s="32"/>
      <c r="E53" s="32"/>
    </row>
    <row r="54" spans="1:5" s="5" customFormat="1" ht="20.25" x14ac:dyDescent="0.3">
      <c r="A54" s="33" t="s">
        <v>180</v>
      </c>
      <c r="B54" s="33" t="s">
        <v>179</v>
      </c>
      <c r="C54" s="32">
        <v>1500</v>
      </c>
      <c r="D54" s="32">
        <v>230</v>
      </c>
      <c r="E54" s="32">
        <v>1000</v>
      </c>
    </row>
    <row r="55" spans="1:5" s="5" customFormat="1" ht="20.25" x14ac:dyDescent="0.3">
      <c r="A55" s="33">
        <v>1422116</v>
      </c>
      <c r="B55" s="33" t="s">
        <v>178</v>
      </c>
      <c r="C55" s="32">
        <v>200</v>
      </c>
      <c r="D55" s="32"/>
      <c r="E55" s="32">
        <v>0</v>
      </c>
    </row>
    <row r="56" spans="1:5" s="5" customFormat="1" ht="20.25" x14ac:dyDescent="0.3">
      <c r="A56" s="33" t="s">
        <v>177</v>
      </c>
      <c r="B56" s="33" t="s">
        <v>176</v>
      </c>
      <c r="C56" s="32">
        <v>5000</v>
      </c>
      <c r="D56" s="32"/>
      <c r="E56" s="32">
        <v>0</v>
      </c>
    </row>
    <row r="57" spans="1:5" s="16" customFormat="1" ht="20.25" x14ac:dyDescent="0.3">
      <c r="A57" s="33" t="s">
        <v>175</v>
      </c>
      <c r="B57" s="33" t="s">
        <v>174</v>
      </c>
      <c r="C57" s="32">
        <v>5000</v>
      </c>
      <c r="D57" s="32"/>
      <c r="E57" s="32">
        <v>2000</v>
      </c>
    </row>
    <row r="58" spans="1:5" s="16" customFormat="1" ht="20.25" x14ac:dyDescent="0.3">
      <c r="A58" s="33">
        <v>1422141</v>
      </c>
      <c r="B58" s="33" t="s">
        <v>173</v>
      </c>
      <c r="C58" s="32">
        <v>700</v>
      </c>
      <c r="D58" s="32">
        <v>337.2</v>
      </c>
      <c r="E58" s="32">
        <v>1000</v>
      </c>
    </row>
    <row r="59" spans="1:5" s="16" customFormat="1" ht="20.25" x14ac:dyDescent="0.3">
      <c r="A59" s="33" t="s">
        <v>172</v>
      </c>
      <c r="B59" s="33" t="s">
        <v>171</v>
      </c>
      <c r="C59" s="32">
        <v>5000</v>
      </c>
      <c r="D59" s="32"/>
      <c r="E59" s="32">
        <v>1000</v>
      </c>
    </row>
    <row r="60" spans="1:5" s="5" customFormat="1" ht="20.25" x14ac:dyDescent="0.3">
      <c r="A60" s="33">
        <v>1422147</v>
      </c>
      <c r="B60" s="33" t="s">
        <v>170</v>
      </c>
      <c r="C60" s="32">
        <v>250</v>
      </c>
      <c r="D60" s="32"/>
      <c r="E60" s="32" t="s">
        <v>276</v>
      </c>
    </row>
    <row r="61" spans="1:5" s="5" customFormat="1" ht="20.25" x14ac:dyDescent="0.3">
      <c r="A61" s="33" t="s">
        <v>169</v>
      </c>
      <c r="B61" s="33" t="s">
        <v>168</v>
      </c>
      <c r="C61" s="32">
        <v>2000</v>
      </c>
      <c r="D61" s="32"/>
      <c r="E61" s="32">
        <v>1000</v>
      </c>
    </row>
    <row r="62" spans="1:5" s="5" customFormat="1" ht="20.25" x14ac:dyDescent="0.3">
      <c r="A62" s="33">
        <v>1422149</v>
      </c>
      <c r="B62" s="33" t="s">
        <v>167</v>
      </c>
      <c r="C62" s="32">
        <v>1200</v>
      </c>
      <c r="D62" s="32"/>
      <c r="E62" s="32">
        <v>1000</v>
      </c>
    </row>
    <row r="63" spans="1:5" s="5" customFormat="1" ht="20.25" x14ac:dyDescent="0.3">
      <c r="A63" s="33" t="s">
        <v>166</v>
      </c>
      <c r="B63" s="33" t="s">
        <v>165</v>
      </c>
      <c r="C63" s="32">
        <v>20000</v>
      </c>
      <c r="D63" s="32">
        <v>31275.3</v>
      </c>
      <c r="E63" s="32">
        <v>65000</v>
      </c>
    </row>
    <row r="64" spans="1:5" s="5" customFormat="1" ht="20.25" x14ac:dyDescent="0.3">
      <c r="A64" s="38" t="s">
        <v>164</v>
      </c>
      <c r="B64" s="34" t="s">
        <v>94</v>
      </c>
      <c r="C64" s="40">
        <f>SUM(C25:C63)</f>
        <v>178850</v>
      </c>
      <c r="D64" s="40">
        <v>86926.5</v>
      </c>
      <c r="E64" s="40">
        <f t="shared" ref="C64:E64" si="3">SUM(E25:E63)</f>
        <v>216100</v>
      </c>
    </row>
    <row r="65" spans="1:5" s="5" customFormat="1" ht="20.25" x14ac:dyDescent="0.3">
      <c r="A65" s="38"/>
      <c r="B65" s="27" t="s">
        <v>163</v>
      </c>
      <c r="C65" s="32"/>
      <c r="D65" s="32"/>
      <c r="E65" s="32"/>
    </row>
    <row r="66" spans="1:5" s="5" customFormat="1" ht="20.25" x14ac:dyDescent="0.3">
      <c r="A66" s="33" t="s">
        <v>162</v>
      </c>
      <c r="B66" s="33" t="s">
        <v>3</v>
      </c>
      <c r="C66" s="32">
        <v>60000</v>
      </c>
      <c r="D66" s="32">
        <v>16397</v>
      </c>
      <c r="E66" s="32">
        <v>40000</v>
      </c>
    </row>
    <row r="67" spans="1:5" s="5" customFormat="1" ht="20.25" x14ac:dyDescent="0.3">
      <c r="A67" s="33" t="s">
        <v>161</v>
      </c>
      <c r="B67" s="33" t="s">
        <v>160</v>
      </c>
      <c r="C67" s="32">
        <v>2000</v>
      </c>
      <c r="D67" s="32">
        <v>0</v>
      </c>
      <c r="E67" s="32">
        <v>2000</v>
      </c>
    </row>
    <row r="68" spans="1:5" s="5" customFormat="1" ht="20.25" x14ac:dyDescent="0.3">
      <c r="A68" s="33" t="s">
        <v>159</v>
      </c>
      <c r="B68" s="33" t="s">
        <v>158</v>
      </c>
      <c r="C68" s="32">
        <v>3000</v>
      </c>
      <c r="D68" s="32"/>
      <c r="E68" s="32">
        <v>1500</v>
      </c>
    </row>
    <row r="69" spans="1:5" s="5" customFormat="1" ht="20.25" x14ac:dyDescent="0.3">
      <c r="A69" s="33" t="s">
        <v>157</v>
      </c>
      <c r="B69" s="33" t="s">
        <v>156</v>
      </c>
      <c r="C69" s="32">
        <v>2000</v>
      </c>
      <c r="D69" s="32">
        <v>600</v>
      </c>
      <c r="E69" s="32">
        <v>2000</v>
      </c>
    </row>
    <row r="70" spans="1:5" s="5" customFormat="1" ht="20.25" x14ac:dyDescent="0.3">
      <c r="A70" s="33" t="s">
        <v>155</v>
      </c>
      <c r="B70" s="33" t="s">
        <v>154</v>
      </c>
      <c r="C70" s="32">
        <v>2000</v>
      </c>
      <c r="D70" s="32"/>
      <c r="E70" s="32">
        <v>1000</v>
      </c>
    </row>
    <row r="71" spans="1:5" s="5" customFormat="1" ht="20.25" x14ac:dyDescent="0.3">
      <c r="A71" s="33" t="s">
        <v>153</v>
      </c>
      <c r="B71" s="33" t="s">
        <v>152</v>
      </c>
      <c r="C71" s="32">
        <v>10000</v>
      </c>
      <c r="D71" s="32">
        <v>830</v>
      </c>
      <c r="E71" s="32">
        <v>6000</v>
      </c>
    </row>
    <row r="72" spans="1:5" s="5" customFormat="1" ht="20.25" x14ac:dyDescent="0.3">
      <c r="A72" s="33" t="s">
        <v>151</v>
      </c>
      <c r="B72" s="33" t="s">
        <v>150</v>
      </c>
      <c r="C72" s="32">
        <v>1000</v>
      </c>
      <c r="D72" s="32"/>
      <c r="E72" s="32">
        <v>3000</v>
      </c>
    </row>
    <row r="73" spans="1:5" s="5" customFormat="1" ht="20.25" x14ac:dyDescent="0.3">
      <c r="A73" s="33" t="s">
        <v>149</v>
      </c>
      <c r="B73" s="33" t="s">
        <v>148</v>
      </c>
      <c r="C73" s="32"/>
      <c r="D73" s="32"/>
      <c r="E73" s="32"/>
    </row>
    <row r="74" spans="1:5" s="5" customFormat="1" ht="20.25" x14ac:dyDescent="0.3">
      <c r="A74" s="33" t="s">
        <v>147</v>
      </c>
      <c r="B74" s="33" t="s">
        <v>146</v>
      </c>
      <c r="C74" s="32">
        <v>5000</v>
      </c>
      <c r="D74" s="32"/>
      <c r="E74" s="32">
        <v>0</v>
      </c>
    </row>
    <row r="75" spans="1:5" s="5" customFormat="1" ht="20.25" x14ac:dyDescent="0.3">
      <c r="A75" s="33" t="s">
        <v>145</v>
      </c>
      <c r="B75" s="33" t="s">
        <v>144</v>
      </c>
      <c r="C75" s="32">
        <v>3000</v>
      </c>
      <c r="D75" s="32">
        <v>200</v>
      </c>
      <c r="E75" s="32">
        <v>3000</v>
      </c>
    </row>
    <row r="76" spans="1:5" s="16" customFormat="1" ht="20.25" x14ac:dyDescent="0.3">
      <c r="A76" s="33" t="s">
        <v>143</v>
      </c>
      <c r="B76" s="33" t="s">
        <v>142</v>
      </c>
      <c r="C76" s="32">
        <v>3000</v>
      </c>
      <c r="D76" s="32">
        <v>1300</v>
      </c>
      <c r="E76" s="32">
        <v>5000</v>
      </c>
    </row>
    <row r="77" spans="1:5" s="16" customFormat="1" ht="20.25" x14ac:dyDescent="0.3">
      <c r="A77" s="33">
        <v>1423025</v>
      </c>
      <c r="B77" s="88" t="s">
        <v>277</v>
      </c>
      <c r="C77" s="32"/>
      <c r="D77" s="32"/>
      <c r="E77" s="32">
        <v>10000</v>
      </c>
    </row>
    <row r="78" spans="1:5" s="16" customFormat="1" ht="20.25" x14ac:dyDescent="0.3">
      <c r="A78" s="33">
        <v>1423086</v>
      </c>
      <c r="B78" s="33" t="s">
        <v>141</v>
      </c>
      <c r="C78" s="32">
        <v>3000</v>
      </c>
      <c r="D78" s="32">
        <v>162</v>
      </c>
      <c r="E78" s="32">
        <v>3000</v>
      </c>
    </row>
    <row r="79" spans="1:5" s="16" customFormat="1" ht="20.25" x14ac:dyDescent="0.3">
      <c r="A79" s="33" t="s">
        <v>140</v>
      </c>
      <c r="B79" s="33" t="s">
        <v>139</v>
      </c>
      <c r="C79" s="32">
        <v>1000</v>
      </c>
      <c r="D79" s="32"/>
      <c r="E79" s="32">
        <v>0</v>
      </c>
    </row>
    <row r="80" spans="1:5" s="16" customFormat="1" ht="20.25" x14ac:dyDescent="0.3">
      <c r="A80" s="33" t="s">
        <v>138</v>
      </c>
      <c r="B80" s="33" t="s">
        <v>137</v>
      </c>
      <c r="C80" s="32"/>
      <c r="D80" s="32"/>
      <c r="E80" s="32"/>
    </row>
    <row r="81" spans="1:5" s="5" customFormat="1" ht="20.25" x14ac:dyDescent="0.3">
      <c r="A81" s="33" t="s">
        <v>136</v>
      </c>
      <c r="B81" s="33" t="s">
        <v>135</v>
      </c>
      <c r="C81" s="32">
        <v>3000</v>
      </c>
      <c r="D81" s="32"/>
      <c r="E81" s="32">
        <v>3000</v>
      </c>
    </row>
    <row r="82" spans="1:5" s="5" customFormat="1" ht="20.25" x14ac:dyDescent="0.3">
      <c r="A82" s="33" t="s">
        <v>134</v>
      </c>
      <c r="B82" s="33" t="s">
        <v>133</v>
      </c>
      <c r="C82" s="32">
        <v>3000</v>
      </c>
      <c r="D82" s="32">
        <v>250</v>
      </c>
      <c r="E82" s="32">
        <v>2000</v>
      </c>
    </row>
    <row r="83" spans="1:5" s="16" customFormat="1" ht="20.25" x14ac:dyDescent="0.3">
      <c r="A83" s="33" t="s">
        <v>132</v>
      </c>
      <c r="B83" s="33" t="s">
        <v>131</v>
      </c>
      <c r="C83" s="32">
        <v>3000</v>
      </c>
      <c r="D83" s="32">
        <v>290</v>
      </c>
      <c r="E83" s="32">
        <v>1000</v>
      </c>
    </row>
    <row r="84" spans="1:5" s="16" customFormat="1" ht="20.25" x14ac:dyDescent="0.3">
      <c r="A84" s="33" t="s">
        <v>130</v>
      </c>
      <c r="B84" s="33" t="s">
        <v>129</v>
      </c>
      <c r="C84" s="32">
        <v>5000</v>
      </c>
      <c r="D84" s="32">
        <v>600</v>
      </c>
      <c r="E84" s="32">
        <v>6000</v>
      </c>
    </row>
    <row r="85" spans="1:5" s="5" customFormat="1" ht="20.25" x14ac:dyDescent="0.3">
      <c r="A85" s="33" t="s">
        <v>128</v>
      </c>
      <c r="B85" s="33" t="s">
        <v>127</v>
      </c>
      <c r="C85" s="32">
        <v>1000</v>
      </c>
      <c r="D85" s="32"/>
      <c r="E85" s="32"/>
    </row>
    <row r="86" spans="1:5" s="16" customFormat="1" ht="20.25" x14ac:dyDescent="0.3">
      <c r="A86" s="38"/>
      <c r="B86" s="34" t="s">
        <v>94</v>
      </c>
      <c r="C86" s="40">
        <f>SUM(C66:C85)</f>
        <v>110000</v>
      </c>
      <c r="D86" s="40">
        <f t="shared" ref="D86:E86" si="4">SUM(D66:D85)</f>
        <v>20629</v>
      </c>
      <c r="E86" s="40">
        <f t="shared" si="4"/>
        <v>88500</v>
      </c>
    </row>
    <row r="87" spans="1:5" s="16" customFormat="1" ht="20.25" x14ac:dyDescent="0.3">
      <c r="A87" s="36"/>
      <c r="B87" s="37" t="s">
        <v>126</v>
      </c>
      <c r="C87" s="32"/>
      <c r="D87" s="32"/>
      <c r="E87" s="32"/>
    </row>
    <row r="88" spans="1:5" s="16" customFormat="1" ht="20.25" x14ac:dyDescent="0.3">
      <c r="A88" s="33" t="s">
        <v>125</v>
      </c>
      <c r="B88" s="33" t="s">
        <v>124</v>
      </c>
      <c r="C88" s="32">
        <v>1000</v>
      </c>
      <c r="D88" s="32"/>
      <c r="E88" s="32"/>
    </row>
    <row r="89" spans="1:5" s="16" customFormat="1" ht="20.25" x14ac:dyDescent="0.3">
      <c r="A89" s="33" t="s">
        <v>123</v>
      </c>
      <c r="B89" s="33" t="s">
        <v>122</v>
      </c>
      <c r="C89" s="32">
        <v>4000</v>
      </c>
      <c r="D89" s="32">
        <v>1650</v>
      </c>
      <c r="E89" s="32">
        <v>5000</v>
      </c>
    </row>
    <row r="90" spans="1:5" s="16" customFormat="1" ht="20.25" x14ac:dyDescent="0.3">
      <c r="A90" s="33" t="s">
        <v>121</v>
      </c>
      <c r="B90" s="33" t="s">
        <v>120</v>
      </c>
      <c r="C90" s="32">
        <v>8000</v>
      </c>
      <c r="D90" s="32">
        <v>8829</v>
      </c>
      <c r="E90" s="32">
        <v>20000</v>
      </c>
    </row>
    <row r="91" spans="1:5" s="16" customFormat="1" ht="20.25" x14ac:dyDescent="0.3">
      <c r="A91" s="33">
        <v>1450362</v>
      </c>
      <c r="B91" s="33" t="s">
        <v>119</v>
      </c>
      <c r="C91" s="32">
        <v>10000</v>
      </c>
      <c r="D91" s="32">
        <v>18292</v>
      </c>
      <c r="E91" s="32">
        <v>60000</v>
      </c>
    </row>
    <row r="92" spans="1:5" s="16" customFormat="1" ht="20.25" x14ac:dyDescent="0.3">
      <c r="A92" s="33">
        <v>1450443</v>
      </c>
      <c r="B92" s="33" t="s">
        <v>118</v>
      </c>
      <c r="C92" s="32">
        <v>2000</v>
      </c>
      <c r="D92" s="32"/>
      <c r="E92" s="32">
        <v>2000</v>
      </c>
    </row>
    <row r="93" spans="1:5" s="16" customFormat="1" ht="20.25" x14ac:dyDescent="0.3">
      <c r="A93" s="33">
        <v>1450686</v>
      </c>
      <c r="B93" s="33" t="s">
        <v>117</v>
      </c>
      <c r="C93" s="32">
        <v>5000</v>
      </c>
      <c r="D93" s="32"/>
      <c r="E93" s="32">
        <v>5000</v>
      </c>
    </row>
    <row r="94" spans="1:5" s="16" customFormat="1" ht="20.25" x14ac:dyDescent="0.3">
      <c r="A94" s="38"/>
      <c r="B94" s="27" t="s">
        <v>94</v>
      </c>
      <c r="C94" s="39">
        <f t="shared" ref="C94:E94" si="5">SUM(C88:C93)</f>
        <v>30000</v>
      </c>
      <c r="D94" s="39">
        <f t="shared" si="5"/>
        <v>28771</v>
      </c>
      <c r="E94" s="39">
        <f t="shared" si="5"/>
        <v>92000</v>
      </c>
    </row>
    <row r="95" spans="1:5" s="16" customFormat="1" ht="20.25" x14ac:dyDescent="0.3">
      <c r="A95" s="36"/>
      <c r="B95" s="37" t="s">
        <v>116</v>
      </c>
      <c r="C95" s="32"/>
      <c r="D95" s="32"/>
      <c r="E95" s="32"/>
    </row>
    <row r="96" spans="1:5" s="5" customFormat="1" ht="20.25" x14ac:dyDescent="0.3">
      <c r="A96" s="33" t="s">
        <v>115</v>
      </c>
      <c r="B96" s="33" t="s">
        <v>114</v>
      </c>
      <c r="C96" s="32">
        <v>14000</v>
      </c>
      <c r="D96" s="32">
        <v>382</v>
      </c>
      <c r="E96" s="32">
        <v>3000</v>
      </c>
    </row>
    <row r="97" spans="1:6" s="5" customFormat="1" ht="20.25" x14ac:dyDescent="0.3">
      <c r="A97" s="33"/>
      <c r="B97" s="33" t="s">
        <v>274</v>
      </c>
      <c r="C97" s="32">
        <v>100</v>
      </c>
      <c r="D97" s="32">
        <v>5.3</v>
      </c>
      <c r="E97" s="32">
        <v>100</v>
      </c>
    </row>
    <row r="98" spans="1:6" s="5" customFormat="1" ht="20.25" x14ac:dyDescent="0.3">
      <c r="A98" s="38"/>
      <c r="B98" s="27" t="s">
        <v>94</v>
      </c>
      <c r="C98" s="40">
        <f t="shared" ref="C98:D98" si="6">SUM(C96:C97)</f>
        <v>14100</v>
      </c>
      <c r="D98" s="40">
        <f t="shared" si="6"/>
        <v>387.3</v>
      </c>
      <c r="E98" s="40">
        <f>SUM(E96:E97)</f>
        <v>3100</v>
      </c>
    </row>
    <row r="99" spans="1:6" s="5" customFormat="1" ht="20.25" x14ac:dyDescent="0.3">
      <c r="A99" s="38"/>
      <c r="B99" s="27"/>
      <c r="C99" s="40"/>
      <c r="D99" s="40"/>
      <c r="E99" s="32"/>
    </row>
    <row r="100" spans="1:6" s="5" customFormat="1" ht="20.25" x14ac:dyDescent="0.3">
      <c r="A100" s="42"/>
      <c r="B100" s="43" t="s">
        <v>113</v>
      </c>
      <c r="C100" s="89"/>
      <c r="D100" s="44"/>
      <c r="E100" s="44"/>
    </row>
    <row r="101" spans="1:6" s="5" customFormat="1" ht="20.25" x14ac:dyDescent="0.3">
      <c r="A101" s="45" t="s">
        <v>112</v>
      </c>
      <c r="B101" s="46" t="s">
        <v>111</v>
      </c>
      <c r="C101" s="47">
        <v>862082.09</v>
      </c>
      <c r="D101" s="47"/>
      <c r="E101" s="47">
        <v>862082.09</v>
      </c>
    </row>
    <row r="102" spans="1:6" s="5" customFormat="1" ht="21" x14ac:dyDescent="0.35">
      <c r="A102" s="48" t="s">
        <v>110</v>
      </c>
      <c r="B102" s="49" t="s">
        <v>109</v>
      </c>
      <c r="C102" s="50">
        <v>4277607.7300000004</v>
      </c>
      <c r="D102" s="50">
        <v>856892.94</v>
      </c>
      <c r="E102" s="50">
        <v>4159989.12</v>
      </c>
      <c r="F102" s="23"/>
    </row>
    <row r="103" spans="1:6" s="5" customFormat="1" ht="20.25" x14ac:dyDescent="0.3">
      <c r="A103" s="48">
        <v>1331002</v>
      </c>
      <c r="B103" s="49" t="s">
        <v>30</v>
      </c>
      <c r="C103" s="50">
        <v>200000</v>
      </c>
      <c r="D103" s="50"/>
      <c r="E103" s="50"/>
      <c r="F103" s="5">
        <v>0</v>
      </c>
    </row>
    <row r="104" spans="1:6" s="5" customFormat="1" ht="40.5" x14ac:dyDescent="0.3">
      <c r="A104" s="48">
        <v>1332006</v>
      </c>
      <c r="B104" s="60" t="s">
        <v>270</v>
      </c>
      <c r="C104" s="50">
        <v>200000</v>
      </c>
      <c r="D104" s="50">
        <v>108908.18</v>
      </c>
      <c r="E104" s="50">
        <v>200000</v>
      </c>
    </row>
    <row r="105" spans="1:6" s="5" customFormat="1" ht="20.25" x14ac:dyDescent="0.3">
      <c r="A105" s="51" t="s">
        <v>108</v>
      </c>
      <c r="B105" s="33" t="s">
        <v>107</v>
      </c>
      <c r="C105" s="52">
        <v>416656</v>
      </c>
      <c r="D105" s="52">
        <v>187670.98</v>
      </c>
      <c r="E105" s="52">
        <v>416656</v>
      </c>
    </row>
    <row r="106" spans="1:6" s="5" customFormat="1" ht="20.25" x14ac:dyDescent="0.3">
      <c r="A106" s="45" t="s">
        <v>106</v>
      </c>
      <c r="B106" s="46" t="s">
        <v>105</v>
      </c>
      <c r="C106" s="47">
        <v>89180</v>
      </c>
      <c r="D106" s="47">
        <v>64857.87</v>
      </c>
      <c r="E106" s="47">
        <v>129715.74</v>
      </c>
      <c r="F106" s="22"/>
    </row>
    <row r="107" spans="1:6" s="5" customFormat="1" ht="20.25" x14ac:dyDescent="0.3">
      <c r="A107" s="51" t="s">
        <v>104</v>
      </c>
      <c r="B107" s="33" t="s">
        <v>103</v>
      </c>
      <c r="C107" s="52">
        <v>37390.339999999997</v>
      </c>
      <c r="D107" s="52"/>
      <c r="E107" s="52">
        <v>37390.339999999997</v>
      </c>
    </row>
    <row r="108" spans="1:6" s="5" customFormat="1" ht="20.25" x14ac:dyDescent="0.3">
      <c r="A108" s="45" t="s">
        <v>102</v>
      </c>
      <c r="B108" s="46" t="s">
        <v>101</v>
      </c>
      <c r="C108" s="47"/>
      <c r="D108" s="47"/>
      <c r="E108" s="47"/>
    </row>
    <row r="109" spans="1:6" s="5" customFormat="1" ht="20.25" x14ac:dyDescent="0.3">
      <c r="A109" s="51" t="s">
        <v>100</v>
      </c>
      <c r="B109" s="33" t="s">
        <v>99</v>
      </c>
      <c r="C109" s="52">
        <v>520000</v>
      </c>
      <c r="D109" s="52">
        <v>281227.77</v>
      </c>
      <c r="E109" s="52">
        <v>520000</v>
      </c>
    </row>
    <row r="110" spans="1:6" s="5" customFormat="1" ht="20.25" x14ac:dyDescent="0.3">
      <c r="A110" s="53" t="s">
        <v>98</v>
      </c>
      <c r="B110" s="54" t="s">
        <v>97</v>
      </c>
      <c r="C110" s="55"/>
      <c r="D110" s="55"/>
      <c r="E110" s="55"/>
    </row>
    <row r="111" spans="1:6" s="5" customFormat="1" ht="20.25" x14ac:dyDescent="0.3">
      <c r="A111" s="53" t="s">
        <v>96</v>
      </c>
      <c r="B111" s="54" t="s">
        <v>95</v>
      </c>
      <c r="C111" s="56"/>
      <c r="D111" s="56"/>
      <c r="E111" s="56"/>
    </row>
    <row r="112" spans="1:6" s="5" customFormat="1" ht="20.25" x14ac:dyDescent="0.3">
      <c r="A112" s="57"/>
      <c r="B112" s="27" t="s">
        <v>94</v>
      </c>
      <c r="C112" s="58">
        <f>SUM(C101:C111)</f>
        <v>6602916.1600000001</v>
      </c>
      <c r="D112" s="58">
        <f t="shared" ref="D112:E112" si="7">SUM(D101:D111)</f>
        <v>1499557.74</v>
      </c>
      <c r="E112" s="58">
        <f t="shared" si="7"/>
        <v>6325833.29</v>
      </c>
    </row>
    <row r="113" spans="1:5" s="5" customFormat="1" ht="20.25" x14ac:dyDescent="0.3">
      <c r="A113" s="42"/>
      <c r="B113" s="43" t="s">
        <v>93</v>
      </c>
      <c r="C113" s="59">
        <f>C112+C98+C94+C86+C64+C23+C18+C9</f>
        <v>7541466.1600000001</v>
      </c>
      <c r="D113" s="59">
        <f t="shared" ref="D113:E113" si="8">D112+D98+D94+D86+D64+D23+D18+D9</f>
        <v>1761787.96</v>
      </c>
      <c r="E113" s="59">
        <f t="shared" si="8"/>
        <v>7098033.29</v>
      </c>
    </row>
    <row r="114" spans="1:5" s="5" customFormat="1" ht="20.25" x14ac:dyDescent="0.3">
      <c r="A114" s="42"/>
      <c r="B114" s="43"/>
      <c r="C114" s="59"/>
      <c r="D114" s="59"/>
      <c r="E114" s="59"/>
    </row>
    <row r="115" spans="1:5" s="5" customFormat="1" ht="20.25" x14ac:dyDescent="0.3">
      <c r="A115" s="38"/>
      <c r="B115" s="27" t="s">
        <v>92</v>
      </c>
      <c r="C115" s="40">
        <f>C113-C112</f>
        <v>938550</v>
      </c>
      <c r="D115" s="40">
        <f t="shared" ref="D115:E115" si="9">D113-D112</f>
        <v>262230.21999999997</v>
      </c>
      <c r="E115" s="40">
        <f t="shared" si="9"/>
        <v>772200</v>
      </c>
    </row>
    <row r="116" spans="1:5" x14ac:dyDescent="0.25">
      <c r="C116" s="6"/>
      <c r="D116" s="6"/>
    </row>
    <row r="118" spans="1:5" x14ac:dyDescent="0.25">
      <c r="C118" s="6"/>
      <c r="D118" s="6"/>
    </row>
    <row r="119" spans="1:5" x14ac:dyDescent="0.25">
      <c r="C119" s="15"/>
      <c r="E119" s="3">
        <f>98-87</f>
        <v>11</v>
      </c>
    </row>
    <row r="120" spans="1:5" x14ac:dyDescent="0.25">
      <c r="C120" s="8"/>
    </row>
    <row r="121" spans="1:5" x14ac:dyDescent="0.25">
      <c r="C121" s="6"/>
    </row>
  </sheetData>
  <mergeCells count="2">
    <mergeCell ref="B1:E1"/>
    <mergeCell ref="B2:E2"/>
  </mergeCells>
  <pageMargins left="0.7" right="0.7" top="0.75" bottom="0.75" header="0.3" footer="0.3"/>
  <pageSetup paperSize="9" scale="76" orientation="landscape" useFirstPageNumber="1" r:id="rId1"/>
  <headerFooter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6"/>
  <sheetViews>
    <sheetView zoomScale="70" zoomScaleNormal="70" workbookViewId="0">
      <pane ySplit="3" topLeftCell="A4" activePane="bottomLeft" state="frozen"/>
      <selection activeCell="D1" sqref="D1"/>
      <selection pane="bottomLeft" activeCell="B1" sqref="B1:E1"/>
    </sheetView>
  </sheetViews>
  <sheetFormatPr defaultRowHeight="15.75" x14ac:dyDescent="0.25"/>
  <cols>
    <col min="1" max="1" width="16.375" style="4" customWidth="1"/>
    <col min="2" max="2" width="60.625" style="5" customWidth="1"/>
    <col min="3" max="3" width="29.25" style="4" customWidth="1"/>
    <col min="4" max="5" width="29.25" style="3" customWidth="1"/>
    <col min="6" max="6" width="14.125" style="2" bestFit="1" customWidth="1"/>
    <col min="7" max="7" width="11.25" style="1" bestFit="1" customWidth="1"/>
    <col min="8" max="8" width="10.125" style="1" bestFit="1" customWidth="1"/>
    <col min="9" max="9" width="12.25" style="1" customWidth="1"/>
    <col min="10" max="10" width="12.625" style="1" customWidth="1"/>
    <col min="11" max="11" width="12.125" style="1" bestFit="1" customWidth="1"/>
    <col min="12" max="12" width="13.125" style="1" customWidth="1"/>
    <col min="13" max="13" width="15.75" style="1" customWidth="1"/>
    <col min="14" max="14" width="13.125" style="1" customWidth="1"/>
    <col min="15" max="15" width="12.75" bestFit="1" customWidth="1"/>
  </cols>
  <sheetData>
    <row r="1" spans="1:16" s="4" customFormat="1" ht="20.25" x14ac:dyDescent="0.3">
      <c r="A1" s="61"/>
      <c r="B1" s="121" t="s">
        <v>91</v>
      </c>
      <c r="C1" s="121"/>
      <c r="D1" s="121"/>
      <c r="E1" s="121"/>
      <c r="F1" s="10"/>
      <c r="G1" s="9"/>
      <c r="H1" s="9"/>
      <c r="I1" s="9"/>
      <c r="J1" s="9"/>
      <c r="K1" s="9"/>
      <c r="L1" s="9"/>
      <c r="M1" s="9"/>
      <c r="N1" s="9"/>
    </row>
    <row r="2" spans="1:16" s="4" customFormat="1" ht="20.25" x14ac:dyDescent="0.3">
      <c r="A2" s="62" t="s">
        <v>90</v>
      </c>
      <c r="B2" s="122" t="s">
        <v>265</v>
      </c>
      <c r="C2" s="122"/>
      <c r="D2" s="122"/>
      <c r="E2" s="122"/>
      <c r="F2" s="10"/>
      <c r="G2" s="9"/>
      <c r="H2" s="9"/>
      <c r="I2" s="9"/>
      <c r="J2" s="9"/>
      <c r="K2" s="9"/>
      <c r="L2" s="9"/>
      <c r="M2" s="9"/>
      <c r="N2" s="9"/>
    </row>
    <row r="3" spans="1:16" s="11" customFormat="1" ht="60.75" x14ac:dyDescent="0.3">
      <c r="A3" s="26"/>
      <c r="B3" s="27"/>
      <c r="C3" s="28" t="s">
        <v>267</v>
      </c>
      <c r="D3" s="29" t="s">
        <v>268</v>
      </c>
      <c r="E3" s="30" t="s">
        <v>269</v>
      </c>
      <c r="F3" s="14"/>
      <c r="G3" s="13"/>
      <c r="H3" s="13"/>
      <c r="I3" s="13"/>
      <c r="J3" s="13"/>
      <c r="K3" s="13"/>
      <c r="L3" s="13"/>
      <c r="M3" s="13"/>
      <c r="N3" s="13"/>
      <c r="O3" s="4"/>
      <c r="P3" s="4"/>
    </row>
    <row r="4" spans="1:16" s="4" customFormat="1" ht="20.25" customHeight="1" x14ac:dyDescent="0.3">
      <c r="A4" s="63"/>
      <c r="B4" s="64"/>
      <c r="C4" s="65" t="s">
        <v>89</v>
      </c>
      <c r="D4" s="65" t="s">
        <v>89</v>
      </c>
      <c r="E4" s="65" t="s">
        <v>89</v>
      </c>
      <c r="F4" s="10"/>
      <c r="G4" s="9"/>
      <c r="H4" s="9"/>
      <c r="I4" s="9"/>
      <c r="J4" s="9"/>
      <c r="K4" s="9"/>
      <c r="L4" s="9"/>
      <c r="M4" s="9"/>
      <c r="N4" s="9"/>
    </row>
    <row r="5" spans="1:16" s="4" customFormat="1" ht="20.25" x14ac:dyDescent="0.3">
      <c r="A5" s="63">
        <v>2111000</v>
      </c>
      <c r="B5" s="66" t="s">
        <v>88</v>
      </c>
      <c r="C5" s="67"/>
      <c r="D5" s="68"/>
      <c r="E5" s="68"/>
      <c r="F5" s="9"/>
      <c r="G5" s="9"/>
      <c r="H5" s="9"/>
      <c r="I5" s="9"/>
      <c r="J5" s="9"/>
      <c r="K5" s="9"/>
      <c r="L5" s="9"/>
      <c r="M5" s="9"/>
      <c r="N5" s="9"/>
    </row>
    <row r="6" spans="1:16" s="4" customFormat="1" ht="20.25" x14ac:dyDescent="0.3">
      <c r="A6" s="63">
        <v>2111000</v>
      </c>
      <c r="B6" s="69" t="s">
        <v>88</v>
      </c>
      <c r="C6" s="67"/>
      <c r="D6" s="70"/>
      <c r="E6" s="70"/>
      <c r="F6" s="10"/>
      <c r="G6" s="9"/>
      <c r="H6" s="9"/>
      <c r="I6" s="9"/>
      <c r="J6" s="9"/>
      <c r="K6" s="9"/>
      <c r="L6" s="9"/>
      <c r="M6" s="9"/>
      <c r="N6" s="9"/>
    </row>
    <row r="7" spans="1:16" s="4" customFormat="1" ht="20.25" x14ac:dyDescent="0.3">
      <c r="A7" s="71">
        <v>2111001</v>
      </c>
      <c r="B7" s="67" t="s">
        <v>87</v>
      </c>
      <c r="C7" s="72">
        <v>862082.09</v>
      </c>
      <c r="D7" s="70"/>
      <c r="E7" s="68"/>
      <c r="F7" s="10"/>
      <c r="G7" s="9"/>
      <c r="H7" s="9"/>
      <c r="I7" s="9"/>
      <c r="J7" s="9"/>
      <c r="K7" s="9"/>
      <c r="L7" s="9"/>
      <c r="M7" s="9"/>
      <c r="N7" s="9"/>
      <c r="O7" s="6"/>
    </row>
    <row r="8" spans="1:16" s="4" customFormat="1" ht="20.25" x14ac:dyDescent="0.25">
      <c r="A8" s="71"/>
      <c r="B8" s="69" t="s">
        <v>34</v>
      </c>
      <c r="C8" s="73">
        <f>SUM(C7)</f>
        <v>862082.09</v>
      </c>
      <c r="D8" s="73">
        <f t="shared" ref="D8:E8" si="0">SUM(D7)</f>
        <v>0</v>
      </c>
      <c r="E8" s="73">
        <f t="shared" si="0"/>
        <v>0</v>
      </c>
      <c r="F8" s="10"/>
      <c r="G8" s="9"/>
      <c r="H8" s="9"/>
      <c r="I8" s="9"/>
      <c r="J8" s="9"/>
      <c r="K8" s="9"/>
      <c r="L8" s="9"/>
      <c r="M8" s="9"/>
      <c r="N8" s="9"/>
      <c r="O8" s="6"/>
    </row>
    <row r="9" spans="1:16" s="4" customFormat="1" ht="20.25" x14ac:dyDescent="0.3">
      <c r="A9" s="63">
        <v>2111100</v>
      </c>
      <c r="B9" s="66" t="s">
        <v>86</v>
      </c>
      <c r="C9" s="74"/>
      <c r="D9" s="68"/>
      <c r="E9" s="68"/>
      <c r="F9" s="10"/>
      <c r="G9" s="9"/>
      <c r="H9" s="9"/>
      <c r="I9" s="9"/>
      <c r="J9" s="9"/>
      <c r="K9" s="9"/>
      <c r="L9" s="9"/>
      <c r="M9" s="9"/>
      <c r="N9" s="9"/>
      <c r="O9" s="6"/>
    </row>
    <row r="10" spans="1:16" s="95" customFormat="1" ht="20.25" x14ac:dyDescent="0.3">
      <c r="A10" s="90">
        <v>2111102</v>
      </c>
      <c r="B10" s="110" t="s">
        <v>85</v>
      </c>
      <c r="C10" s="91">
        <v>35000</v>
      </c>
      <c r="D10" s="91">
        <v>12262.1</v>
      </c>
      <c r="E10" s="91">
        <v>40000</v>
      </c>
      <c r="F10" s="92"/>
      <c r="G10" s="93"/>
      <c r="H10" s="93"/>
      <c r="I10" s="93"/>
      <c r="J10" s="93"/>
      <c r="K10" s="93"/>
      <c r="L10" s="93"/>
      <c r="M10" s="93"/>
      <c r="N10" s="93"/>
      <c r="O10" s="94"/>
    </row>
    <row r="11" spans="1:16" s="4" customFormat="1" ht="20.25" x14ac:dyDescent="0.25">
      <c r="A11" s="63"/>
      <c r="B11" s="66" t="s">
        <v>0</v>
      </c>
      <c r="C11" s="73">
        <f>SUM(C10)</f>
        <v>35000</v>
      </c>
      <c r="D11" s="73">
        <v>12262.1</v>
      </c>
      <c r="E11" s="73">
        <f t="shared" ref="E11" si="1">SUM(E10)</f>
        <v>40000</v>
      </c>
      <c r="F11" s="10"/>
      <c r="G11" s="9"/>
      <c r="H11" s="9"/>
      <c r="I11" s="9"/>
      <c r="J11" s="9"/>
      <c r="K11" s="9"/>
      <c r="L11" s="9"/>
      <c r="M11" s="9"/>
      <c r="N11" s="9"/>
      <c r="O11" s="6"/>
    </row>
    <row r="12" spans="1:16" s="4" customFormat="1" ht="20.25" x14ac:dyDescent="0.3">
      <c r="A12" s="63">
        <v>2111200</v>
      </c>
      <c r="B12" s="66" t="s">
        <v>57</v>
      </c>
      <c r="C12" s="68"/>
      <c r="D12" s="68"/>
      <c r="E12" s="68"/>
      <c r="F12" s="10"/>
      <c r="G12" s="9"/>
      <c r="H12" s="9"/>
      <c r="I12" s="9"/>
      <c r="J12" s="9"/>
      <c r="K12" s="9"/>
      <c r="L12" s="9"/>
      <c r="M12" s="9"/>
      <c r="N12" s="9"/>
      <c r="O12" s="6"/>
    </row>
    <row r="13" spans="1:16" s="4" customFormat="1" ht="20.25" x14ac:dyDescent="0.3">
      <c r="A13" s="71">
        <v>2111203</v>
      </c>
      <c r="B13" s="75" t="s">
        <v>84</v>
      </c>
      <c r="C13" s="68">
        <v>10000</v>
      </c>
      <c r="D13" s="68">
        <v>1662</v>
      </c>
      <c r="E13" s="68">
        <v>3000</v>
      </c>
      <c r="F13" s="10"/>
      <c r="G13" s="9"/>
      <c r="H13" s="9"/>
      <c r="I13" s="9"/>
      <c r="J13" s="9"/>
      <c r="K13" s="9"/>
      <c r="L13" s="9"/>
      <c r="M13" s="9"/>
      <c r="N13" s="9"/>
      <c r="O13" s="6"/>
    </row>
    <row r="14" spans="1:16" s="4" customFormat="1" ht="20.25" x14ac:dyDescent="0.3">
      <c r="A14" s="71">
        <v>2112238</v>
      </c>
      <c r="B14" s="75" t="s">
        <v>83</v>
      </c>
      <c r="C14" s="68">
        <v>5000</v>
      </c>
      <c r="D14" s="68"/>
      <c r="E14" s="68">
        <v>0</v>
      </c>
      <c r="F14" s="10"/>
      <c r="G14" s="9"/>
      <c r="H14" s="9"/>
      <c r="I14" s="9"/>
      <c r="J14" s="9"/>
      <c r="K14" s="9"/>
      <c r="L14" s="9"/>
      <c r="M14" s="9"/>
      <c r="N14" s="9"/>
      <c r="O14" s="6"/>
    </row>
    <row r="15" spans="1:16" s="4" customFormat="1" ht="20.25" x14ac:dyDescent="0.3">
      <c r="A15" s="71">
        <v>2111243</v>
      </c>
      <c r="B15" s="75" t="s">
        <v>56</v>
      </c>
      <c r="C15" s="68">
        <v>30000</v>
      </c>
      <c r="D15" s="68"/>
      <c r="E15" s="68">
        <v>30000</v>
      </c>
      <c r="F15" s="10"/>
      <c r="G15" s="9"/>
      <c r="H15" s="9"/>
      <c r="I15" s="9"/>
      <c r="J15" s="9"/>
      <c r="K15" s="9"/>
      <c r="L15" s="9"/>
      <c r="M15" s="9"/>
      <c r="N15" s="9"/>
      <c r="O15" s="6"/>
    </row>
    <row r="16" spans="1:16" s="4" customFormat="1" ht="20.25" x14ac:dyDescent="0.3">
      <c r="A16" s="71">
        <v>2111248</v>
      </c>
      <c r="B16" s="75" t="s">
        <v>82</v>
      </c>
      <c r="C16" s="68">
        <v>15000</v>
      </c>
      <c r="D16" s="68">
        <v>1600</v>
      </c>
      <c r="E16" s="68">
        <v>6000</v>
      </c>
      <c r="F16" s="10"/>
      <c r="G16" s="9"/>
      <c r="H16" s="9"/>
      <c r="I16" s="9"/>
      <c r="J16" s="9"/>
      <c r="K16" s="9"/>
      <c r="L16" s="9"/>
      <c r="M16" s="9"/>
      <c r="N16" s="9"/>
      <c r="O16" s="6"/>
    </row>
    <row r="17" spans="1:15" s="4" customFormat="1" ht="20.25" x14ac:dyDescent="0.25">
      <c r="A17" s="63"/>
      <c r="B17" s="66" t="s">
        <v>0</v>
      </c>
      <c r="C17" s="73">
        <f>SUM(C13:C16)</f>
        <v>60000</v>
      </c>
      <c r="D17" s="73">
        <f t="shared" ref="D17:E17" si="2">SUM(D13:D16)</f>
        <v>3262</v>
      </c>
      <c r="E17" s="73">
        <f t="shared" si="2"/>
        <v>39000</v>
      </c>
      <c r="F17" s="10"/>
      <c r="G17" s="9"/>
      <c r="H17" s="9"/>
      <c r="I17" s="9"/>
      <c r="J17" s="9"/>
      <c r="K17" s="9"/>
      <c r="L17" s="9"/>
      <c r="M17" s="9"/>
      <c r="N17" s="9"/>
      <c r="O17" s="6"/>
    </row>
    <row r="18" spans="1:15" s="4" customFormat="1" ht="20.25" x14ac:dyDescent="0.3">
      <c r="A18" s="63"/>
      <c r="B18" s="66"/>
      <c r="C18" s="68"/>
      <c r="D18" s="68"/>
      <c r="E18" s="68"/>
      <c r="F18" s="10"/>
      <c r="G18" s="9"/>
      <c r="H18" s="9"/>
      <c r="I18" s="9"/>
      <c r="J18" s="9"/>
      <c r="K18" s="9"/>
      <c r="L18" s="9"/>
      <c r="M18" s="9"/>
      <c r="N18" s="9"/>
      <c r="O18" s="6"/>
    </row>
    <row r="19" spans="1:15" s="4" customFormat="1" ht="20.25" x14ac:dyDescent="0.3">
      <c r="A19" s="63">
        <v>2121000</v>
      </c>
      <c r="B19" s="66" t="s">
        <v>81</v>
      </c>
      <c r="C19" s="68"/>
      <c r="D19" s="68"/>
      <c r="E19" s="68"/>
      <c r="F19" s="10"/>
      <c r="G19" s="9"/>
      <c r="H19" s="9"/>
      <c r="I19" s="9"/>
      <c r="J19" s="9"/>
      <c r="K19" s="9"/>
      <c r="L19" s="9"/>
      <c r="M19" s="9"/>
      <c r="N19" s="9"/>
      <c r="O19" s="6"/>
    </row>
    <row r="20" spans="1:15" s="4" customFormat="1" ht="20.25" x14ac:dyDescent="0.3">
      <c r="A20" s="71">
        <v>2121001</v>
      </c>
      <c r="B20" s="75" t="s">
        <v>80</v>
      </c>
      <c r="C20" s="76">
        <f>0.13*C11</f>
        <v>4550</v>
      </c>
      <c r="D20" s="76">
        <v>1137.8499999999999</v>
      </c>
      <c r="E20" s="76">
        <f t="shared" ref="E20" si="3">0.13*E11</f>
        <v>5200</v>
      </c>
      <c r="F20" s="10"/>
      <c r="G20" s="9"/>
      <c r="H20" s="9"/>
      <c r="I20" s="9"/>
      <c r="J20" s="9"/>
      <c r="K20" s="9"/>
      <c r="L20" s="9"/>
      <c r="M20" s="9"/>
      <c r="N20" s="9"/>
      <c r="O20" s="6"/>
    </row>
    <row r="21" spans="1:15" s="4" customFormat="1" ht="20.25" x14ac:dyDescent="0.25">
      <c r="A21" s="63"/>
      <c r="B21" s="66" t="s">
        <v>0</v>
      </c>
      <c r="C21" s="73">
        <f>SUM(C20)</f>
        <v>4550</v>
      </c>
      <c r="D21" s="73">
        <f t="shared" ref="D21:E21" si="4">SUM(D20)</f>
        <v>1137.8499999999999</v>
      </c>
      <c r="E21" s="73">
        <f t="shared" si="4"/>
        <v>5200</v>
      </c>
      <c r="F21" s="10"/>
      <c r="G21" s="9"/>
      <c r="H21" s="9"/>
      <c r="I21" s="9"/>
      <c r="J21" s="9"/>
      <c r="K21" s="9"/>
      <c r="L21" s="9"/>
      <c r="M21" s="9"/>
      <c r="N21" s="9"/>
      <c r="O21" s="6"/>
    </row>
    <row r="22" spans="1:15" s="4" customFormat="1" ht="20.25" x14ac:dyDescent="0.25">
      <c r="A22" s="63"/>
      <c r="B22" s="66" t="s">
        <v>79</v>
      </c>
      <c r="C22" s="73">
        <f>C21+C17+C11</f>
        <v>99550</v>
      </c>
      <c r="D22" s="73">
        <f t="shared" ref="D22:E22" si="5">D21+D17+D11</f>
        <v>16661.95</v>
      </c>
      <c r="E22" s="73">
        <f t="shared" si="5"/>
        <v>84200</v>
      </c>
      <c r="F22" s="10"/>
      <c r="G22" s="9"/>
      <c r="H22" s="9"/>
      <c r="I22" s="9"/>
      <c r="J22" s="9"/>
      <c r="K22" s="9"/>
      <c r="L22" s="9"/>
      <c r="M22" s="9"/>
      <c r="N22" s="9"/>
      <c r="O22" s="6"/>
    </row>
    <row r="23" spans="1:15" s="4" customFormat="1" ht="20.25" x14ac:dyDescent="0.25">
      <c r="A23" s="63"/>
      <c r="B23" s="66"/>
      <c r="C23" s="73"/>
      <c r="D23" s="73"/>
      <c r="E23" s="73"/>
      <c r="F23" s="10"/>
      <c r="G23" s="9"/>
      <c r="H23" s="9"/>
      <c r="I23" s="9"/>
      <c r="J23" s="9"/>
      <c r="K23" s="9"/>
      <c r="L23" s="9"/>
      <c r="M23" s="9"/>
      <c r="N23" s="9"/>
      <c r="O23" s="6"/>
    </row>
    <row r="24" spans="1:15" s="4" customFormat="1" ht="20.25" x14ac:dyDescent="0.25">
      <c r="A24" s="63"/>
      <c r="B24" s="66" t="s">
        <v>78</v>
      </c>
      <c r="C24" s="73">
        <f>C22+C8</f>
        <v>961632.09</v>
      </c>
      <c r="D24" s="73">
        <f t="shared" ref="D24:E24" si="6">D22+D8</f>
        <v>16661.95</v>
      </c>
      <c r="E24" s="73">
        <f t="shared" si="6"/>
        <v>84200</v>
      </c>
      <c r="F24" s="10"/>
      <c r="G24" s="9"/>
      <c r="H24" s="9"/>
      <c r="I24" s="9"/>
      <c r="J24" s="9"/>
      <c r="K24" s="9"/>
      <c r="L24" s="9"/>
      <c r="M24" s="9"/>
      <c r="N24" s="9"/>
      <c r="O24" s="6"/>
    </row>
    <row r="25" spans="1:15" s="4" customFormat="1" ht="20.25" x14ac:dyDescent="0.25">
      <c r="A25" s="63"/>
      <c r="B25" s="66"/>
      <c r="C25" s="73"/>
      <c r="D25" s="73"/>
      <c r="E25" s="73"/>
      <c r="F25" s="10"/>
      <c r="G25" s="9"/>
      <c r="H25" s="9"/>
      <c r="I25" s="9"/>
      <c r="J25" s="9"/>
      <c r="K25" s="9"/>
      <c r="L25" s="9"/>
      <c r="M25" s="9"/>
      <c r="N25" s="9"/>
      <c r="O25" s="6"/>
    </row>
    <row r="26" spans="1:15" s="4" customFormat="1" ht="20.25" x14ac:dyDescent="0.3">
      <c r="A26" s="71"/>
      <c r="B26" s="66" t="s">
        <v>22</v>
      </c>
      <c r="C26" s="68"/>
      <c r="D26" s="68"/>
      <c r="E26" s="68"/>
      <c r="F26" s="10"/>
      <c r="G26" s="9"/>
      <c r="H26" s="9"/>
      <c r="I26" s="9"/>
      <c r="J26" s="9"/>
      <c r="K26" s="9"/>
      <c r="L26" s="9"/>
      <c r="M26" s="9"/>
      <c r="N26" s="9"/>
      <c r="O26" s="6"/>
    </row>
    <row r="27" spans="1:15" s="4" customFormat="1" ht="20.25" x14ac:dyDescent="0.3">
      <c r="A27" s="63">
        <v>2210100</v>
      </c>
      <c r="B27" s="77" t="s">
        <v>21</v>
      </c>
      <c r="C27" s="68"/>
      <c r="D27" s="68"/>
      <c r="E27" s="68"/>
      <c r="F27" s="10"/>
      <c r="G27" s="9"/>
      <c r="H27" s="9"/>
      <c r="I27" s="9"/>
      <c r="J27" s="9"/>
      <c r="K27" s="9"/>
      <c r="L27" s="9"/>
      <c r="M27" s="9"/>
      <c r="N27" s="9"/>
      <c r="O27" s="6"/>
    </row>
    <row r="28" spans="1:15" s="18" customFormat="1" ht="20.25" x14ac:dyDescent="0.3">
      <c r="A28" s="79">
        <v>2210101</v>
      </c>
      <c r="B28" s="80" t="s">
        <v>20</v>
      </c>
      <c r="C28" s="41">
        <v>20000</v>
      </c>
      <c r="D28" s="41">
        <v>2640</v>
      </c>
      <c r="E28" s="41">
        <v>10000</v>
      </c>
      <c r="F28" s="19"/>
      <c r="G28" s="20"/>
      <c r="H28" s="20"/>
      <c r="I28" s="20"/>
      <c r="J28" s="20"/>
      <c r="K28" s="20"/>
      <c r="L28" s="20"/>
      <c r="M28" s="20"/>
      <c r="N28" s="20"/>
      <c r="O28" s="21"/>
    </row>
    <row r="29" spans="1:15" s="4" customFormat="1" ht="20.25" x14ac:dyDescent="0.3">
      <c r="A29" s="71">
        <v>2210102</v>
      </c>
      <c r="B29" s="75" t="s">
        <v>26</v>
      </c>
      <c r="C29" s="68">
        <v>5000</v>
      </c>
      <c r="D29" s="68">
        <v>520</v>
      </c>
      <c r="E29" s="68">
        <v>3000</v>
      </c>
      <c r="F29" s="10"/>
      <c r="G29" s="9"/>
      <c r="H29" s="9"/>
      <c r="I29" s="9"/>
      <c r="K29" s="9"/>
      <c r="L29" s="9"/>
      <c r="M29" s="9"/>
      <c r="N29" s="9"/>
      <c r="O29" s="6"/>
    </row>
    <row r="30" spans="1:15" s="117" customFormat="1" ht="20.25" x14ac:dyDescent="0.3">
      <c r="A30" s="111">
        <v>2210103</v>
      </c>
      <c r="B30" s="112" t="s">
        <v>55</v>
      </c>
      <c r="C30" s="113">
        <v>15000</v>
      </c>
      <c r="D30" s="113">
        <v>12815</v>
      </c>
      <c r="E30" s="113">
        <v>30000</v>
      </c>
      <c r="F30" s="114"/>
      <c r="G30" s="115"/>
      <c r="H30" s="115"/>
      <c r="I30" s="115"/>
      <c r="J30" s="115"/>
      <c r="K30" s="115"/>
      <c r="L30" s="115"/>
      <c r="M30" s="115"/>
      <c r="N30" s="115"/>
      <c r="O30" s="116"/>
    </row>
    <row r="31" spans="1:15" s="4" customFormat="1" ht="20.25" x14ac:dyDescent="0.3">
      <c r="A31" s="71">
        <v>2210111</v>
      </c>
      <c r="B31" s="75" t="s">
        <v>77</v>
      </c>
      <c r="C31" s="68">
        <v>10000</v>
      </c>
      <c r="D31" s="68">
        <v>4206</v>
      </c>
      <c r="E31" s="68">
        <v>10000</v>
      </c>
      <c r="F31" s="10"/>
      <c r="G31" s="9"/>
      <c r="H31" s="9"/>
      <c r="I31" s="9"/>
      <c r="J31" s="9"/>
      <c r="K31" s="9"/>
      <c r="L31" s="9"/>
      <c r="M31" s="9"/>
      <c r="N31" s="9"/>
      <c r="O31" s="6"/>
    </row>
    <row r="32" spans="1:15" s="4" customFormat="1" ht="20.25" x14ac:dyDescent="0.3">
      <c r="A32" s="71">
        <v>2210112</v>
      </c>
      <c r="B32" s="75" t="s">
        <v>54</v>
      </c>
      <c r="C32" s="68">
        <v>10000</v>
      </c>
      <c r="D32" s="68">
        <v>270</v>
      </c>
      <c r="E32" s="68">
        <v>3000</v>
      </c>
      <c r="F32" s="10"/>
      <c r="G32" s="9"/>
      <c r="H32" s="9"/>
      <c r="I32" s="9"/>
      <c r="J32" s="9"/>
      <c r="K32" s="9"/>
      <c r="L32" s="9"/>
      <c r="M32" s="9"/>
      <c r="N32" s="9"/>
      <c r="O32" s="6"/>
    </row>
    <row r="33" spans="1:15" s="4" customFormat="1" ht="20.25" x14ac:dyDescent="0.3">
      <c r="A33" s="71">
        <v>2210116</v>
      </c>
      <c r="B33" s="75" t="s">
        <v>25</v>
      </c>
      <c r="C33" s="68">
        <v>10000</v>
      </c>
      <c r="D33" s="68">
        <v>4000</v>
      </c>
      <c r="E33" s="68">
        <v>9000</v>
      </c>
      <c r="F33" s="10"/>
      <c r="G33" s="9"/>
      <c r="H33" s="9"/>
      <c r="I33" s="9"/>
      <c r="J33" s="9"/>
      <c r="K33" s="9"/>
      <c r="L33" s="9"/>
      <c r="M33" s="9"/>
      <c r="N33" s="9"/>
      <c r="O33" s="6"/>
    </row>
    <row r="34" spans="1:15" s="4" customFormat="1" ht="20.25" x14ac:dyDescent="0.3">
      <c r="A34" s="71">
        <v>2210117</v>
      </c>
      <c r="B34" s="75" t="s">
        <v>31</v>
      </c>
      <c r="C34" s="68">
        <v>10000</v>
      </c>
      <c r="D34" s="68"/>
      <c r="E34" s="68">
        <v>3000</v>
      </c>
      <c r="F34" s="10"/>
      <c r="G34" s="9"/>
      <c r="H34" s="9"/>
      <c r="I34" s="9"/>
      <c r="J34" s="9"/>
      <c r="K34" s="9"/>
      <c r="L34" s="9"/>
      <c r="M34" s="9"/>
      <c r="N34" s="9"/>
      <c r="O34" s="6"/>
    </row>
    <row r="35" spans="1:15" s="4" customFormat="1" ht="20.25" x14ac:dyDescent="0.3">
      <c r="A35" s="71">
        <v>2210118</v>
      </c>
      <c r="B35" s="75" t="s">
        <v>53</v>
      </c>
      <c r="C35" s="68">
        <v>5000</v>
      </c>
      <c r="D35" s="68"/>
      <c r="E35" s="68">
        <v>2000</v>
      </c>
      <c r="F35" s="10"/>
      <c r="G35" s="9"/>
      <c r="H35" s="9"/>
      <c r="I35" s="9"/>
      <c r="J35" s="9"/>
      <c r="K35" s="9"/>
      <c r="L35" s="9"/>
      <c r="M35" s="9"/>
      <c r="N35" s="9"/>
      <c r="O35" s="6"/>
    </row>
    <row r="36" spans="1:15" s="4" customFormat="1" ht="20.25" x14ac:dyDescent="0.3">
      <c r="A36" s="71">
        <v>2210120</v>
      </c>
      <c r="B36" s="75" t="s">
        <v>24</v>
      </c>
      <c r="C36" s="68">
        <v>10000</v>
      </c>
      <c r="D36" s="68">
        <v>145</v>
      </c>
      <c r="E36" s="68">
        <v>3000</v>
      </c>
      <c r="F36" s="10"/>
      <c r="G36" s="9"/>
      <c r="H36" s="9"/>
      <c r="I36" s="9"/>
      <c r="J36" s="9"/>
      <c r="K36" s="9"/>
      <c r="L36" s="9"/>
      <c r="M36" s="9"/>
      <c r="N36" s="9"/>
      <c r="O36" s="6"/>
    </row>
    <row r="37" spans="1:15" s="4" customFormat="1" ht="20.25" x14ac:dyDescent="0.3">
      <c r="A37" s="71">
        <v>2210122</v>
      </c>
      <c r="B37" s="75" t="s">
        <v>76</v>
      </c>
      <c r="C37" s="68">
        <v>15000</v>
      </c>
      <c r="D37" s="68"/>
      <c r="E37" s="68">
        <v>8000</v>
      </c>
      <c r="F37" s="10"/>
      <c r="G37" s="9"/>
      <c r="H37" s="9"/>
      <c r="I37" s="9"/>
      <c r="J37" s="9"/>
      <c r="K37" s="9"/>
      <c r="L37" s="9"/>
      <c r="M37" s="9"/>
      <c r="N37" s="9"/>
      <c r="O37" s="6"/>
    </row>
    <row r="38" spans="1:15" s="4" customFormat="1" ht="20.25" x14ac:dyDescent="0.25">
      <c r="A38" s="63"/>
      <c r="B38" s="66" t="s">
        <v>0</v>
      </c>
      <c r="C38" s="73">
        <f>SUM(C28:C37)</f>
        <v>110000</v>
      </c>
      <c r="D38" s="73">
        <f t="shared" ref="D38:E38" si="7">SUM(D28:D37)</f>
        <v>24596</v>
      </c>
      <c r="E38" s="73">
        <f t="shared" si="7"/>
        <v>81000</v>
      </c>
      <c r="F38" s="10"/>
      <c r="G38" s="9"/>
      <c r="H38" s="9"/>
      <c r="I38" s="9"/>
      <c r="J38" s="9"/>
      <c r="K38" s="9"/>
      <c r="L38" s="9"/>
      <c r="M38" s="9"/>
      <c r="N38" s="9"/>
      <c r="O38" s="6"/>
    </row>
    <row r="39" spans="1:15" s="4" customFormat="1" ht="20.25" x14ac:dyDescent="0.3">
      <c r="A39" s="63">
        <v>2210200</v>
      </c>
      <c r="B39" s="66" t="s">
        <v>19</v>
      </c>
      <c r="C39" s="68"/>
      <c r="D39" s="68"/>
      <c r="E39" s="68"/>
      <c r="F39" s="10"/>
      <c r="G39" s="9"/>
      <c r="H39" s="9"/>
      <c r="I39" s="9"/>
      <c r="J39" s="9"/>
      <c r="K39" s="9"/>
      <c r="L39" s="9"/>
      <c r="M39" s="9"/>
      <c r="N39" s="9"/>
      <c r="O39" s="6"/>
    </row>
    <row r="40" spans="1:15" s="4" customFormat="1" ht="20.25" x14ac:dyDescent="0.3">
      <c r="A40" s="71">
        <v>2210201</v>
      </c>
      <c r="B40" s="75" t="s">
        <v>18</v>
      </c>
      <c r="C40" s="68">
        <v>25000</v>
      </c>
      <c r="D40" s="68">
        <v>4983.37</v>
      </c>
      <c r="E40" s="68">
        <v>17000</v>
      </c>
      <c r="F40" s="10"/>
      <c r="G40" s="9"/>
      <c r="H40" s="9"/>
      <c r="I40" s="9"/>
      <c r="J40" s="9"/>
      <c r="K40" s="9"/>
      <c r="L40" s="9"/>
      <c r="M40" s="9"/>
      <c r="N40" s="9"/>
      <c r="O40" s="6"/>
    </row>
    <row r="41" spans="1:15" s="4" customFormat="1" ht="20.25" x14ac:dyDescent="0.3">
      <c r="A41" s="71">
        <v>2210202</v>
      </c>
      <c r="B41" s="75" t="s">
        <v>17</v>
      </c>
      <c r="C41" s="68">
        <v>10000</v>
      </c>
      <c r="D41" s="68">
        <v>176</v>
      </c>
      <c r="E41" s="68">
        <v>3000</v>
      </c>
      <c r="F41" s="10"/>
      <c r="G41" s="9"/>
      <c r="H41" s="9"/>
      <c r="I41" s="9"/>
      <c r="J41" s="9"/>
      <c r="K41" s="9"/>
      <c r="L41" s="9"/>
      <c r="M41" s="9"/>
      <c r="N41" s="9"/>
      <c r="O41" s="6"/>
    </row>
    <row r="42" spans="1:15" s="4" customFormat="1" ht="20.25" x14ac:dyDescent="0.3">
      <c r="A42" s="71">
        <v>2210203</v>
      </c>
      <c r="B42" s="75" t="s">
        <v>75</v>
      </c>
      <c r="C42" s="68">
        <v>2000</v>
      </c>
      <c r="D42" s="68">
        <v>80</v>
      </c>
      <c r="E42" s="68">
        <v>2000</v>
      </c>
      <c r="F42" s="10"/>
      <c r="G42" s="9"/>
      <c r="H42" s="9"/>
      <c r="I42" s="9"/>
      <c r="J42" s="9"/>
      <c r="K42" s="9"/>
      <c r="L42" s="9"/>
      <c r="M42" s="9"/>
      <c r="N42" s="9"/>
      <c r="O42" s="6"/>
    </row>
    <row r="43" spans="1:15" s="4" customFormat="1" ht="20.25" x14ac:dyDescent="0.3">
      <c r="A43" s="71">
        <v>2210204</v>
      </c>
      <c r="B43" s="75" t="s">
        <v>74</v>
      </c>
      <c r="C43" s="68">
        <v>1000</v>
      </c>
      <c r="D43" s="68">
        <v>95</v>
      </c>
      <c r="E43" s="68"/>
      <c r="F43" s="10"/>
      <c r="G43" s="9"/>
      <c r="H43" s="9"/>
      <c r="I43" s="9"/>
      <c r="J43" s="9"/>
      <c r="K43" s="9"/>
      <c r="L43" s="9"/>
      <c r="M43" s="9"/>
      <c r="N43" s="9"/>
      <c r="O43" s="6"/>
    </row>
    <row r="44" spans="1:15" s="4" customFormat="1" ht="20.25" x14ac:dyDescent="0.3">
      <c r="A44" s="71">
        <v>2210205</v>
      </c>
      <c r="B44" s="75" t="s">
        <v>52</v>
      </c>
      <c r="C44" s="68">
        <v>30000</v>
      </c>
      <c r="D44" s="68">
        <v>9537</v>
      </c>
      <c r="E44" s="68">
        <v>20000</v>
      </c>
      <c r="F44" s="10"/>
      <c r="G44" s="9"/>
      <c r="H44" s="9"/>
      <c r="I44" s="9"/>
      <c r="J44" s="9"/>
      <c r="K44" s="9"/>
      <c r="L44" s="9"/>
      <c r="M44" s="9"/>
      <c r="N44" s="9"/>
      <c r="O44" s="6"/>
    </row>
    <row r="45" spans="1:15" s="4" customFormat="1" ht="20.25" x14ac:dyDescent="0.25">
      <c r="A45" s="63"/>
      <c r="B45" s="66" t="s">
        <v>0</v>
      </c>
      <c r="C45" s="73">
        <f>SUM(C40:C44)</f>
        <v>68000</v>
      </c>
      <c r="D45" s="73">
        <f t="shared" ref="D45:E45" si="8">SUM(D40:D44)</f>
        <v>14871.369999999999</v>
      </c>
      <c r="E45" s="73">
        <f t="shared" si="8"/>
        <v>42000</v>
      </c>
      <c r="F45" s="10"/>
      <c r="G45" s="9"/>
      <c r="H45" s="9"/>
      <c r="I45" s="9"/>
      <c r="J45" s="9"/>
      <c r="K45" s="9"/>
      <c r="L45" s="9"/>
      <c r="M45" s="9"/>
      <c r="N45" s="9"/>
      <c r="O45" s="6"/>
    </row>
    <row r="46" spans="1:15" s="4" customFormat="1" ht="20.25" x14ac:dyDescent="0.3">
      <c r="A46" s="63"/>
      <c r="B46" s="66"/>
      <c r="C46" s="68"/>
      <c r="D46" s="68"/>
      <c r="E46" s="68"/>
      <c r="F46" s="10"/>
      <c r="G46" s="9"/>
      <c r="H46" s="9"/>
      <c r="I46" s="9"/>
      <c r="J46" s="9"/>
      <c r="K46" s="9"/>
      <c r="L46" s="9"/>
      <c r="M46" s="9"/>
      <c r="N46" s="9"/>
      <c r="O46" s="6"/>
    </row>
    <row r="47" spans="1:15" s="4" customFormat="1" ht="20.25" x14ac:dyDescent="0.3">
      <c r="A47" s="63">
        <v>2210300</v>
      </c>
      <c r="B47" s="66" t="s">
        <v>73</v>
      </c>
      <c r="C47" s="68"/>
      <c r="D47" s="68"/>
      <c r="E47" s="68"/>
      <c r="F47" s="10"/>
      <c r="G47" s="9"/>
      <c r="H47" s="9"/>
      <c r="I47" s="9"/>
      <c r="J47" s="9"/>
      <c r="K47" s="9"/>
      <c r="L47" s="9"/>
      <c r="M47" s="9"/>
      <c r="N47" s="9"/>
      <c r="O47" s="6"/>
    </row>
    <row r="48" spans="1:15" s="4" customFormat="1" ht="20.25" x14ac:dyDescent="0.3">
      <c r="A48" s="71">
        <v>2210301</v>
      </c>
      <c r="B48" s="75" t="s">
        <v>72</v>
      </c>
      <c r="C48" s="68">
        <v>5000</v>
      </c>
      <c r="D48" s="68"/>
      <c r="E48" s="68">
        <v>2000</v>
      </c>
      <c r="F48" s="10"/>
      <c r="G48" s="9"/>
      <c r="H48" s="9"/>
      <c r="I48" s="9"/>
      <c r="J48" s="9"/>
      <c r="K48" s="9"/>
      <c r="L48" s="9"/>
      <c r="M48" s="9"/>
      <c r="N48" s="9"/>
      <c r="O48" s="6"/>
    </row>
    <row r="49" spans="1:15" s="4" customFormat="1" ht="20.25" x14ac:dyDescent="0.25">
      <c r="A49" s="71"/>
      <c r="B49" s="66" t="s">
        <v>0</v>
      </c>
      <c r="C49" s="73">
        <f>SUM(C48)</f>
        <v>5000</v>
      </c>
      <c r="D49" s="73">
        <f t="shared" ref="D49:E49" si="9">SUM(D48)</f>
        <v>0</v>
      </c>
      <c r="E49" s="73">
        <f t="shared" si="9"/>
        <v>2000</v>
      </c>
      <c r="F49" s="10"/>
      <c r="G49" s="9"/>
      <c r="H49" s="9"/>
      <c r="I49" s="9"/>
      <c r="J49" s="9"/>
      <c r="K49" s="9"/>
      <c r="L49" s="9"/>
      <c r="M49" s="9"/>
      <c r="N49" s="9"/>
      <c r="O49" s="6"/>
    </row>
    <row r="50" spans="1:15" s="4" customFormat="1" ht="20.25" x14ac:dyDescent="0.3">
      <c r="A50" s="71"/>
      <c r="B50" s="66"/>
      <c r="C50" s="68"/>
      <c r="D50" s="68"/>
      <c r="E50" s="68"/>
      <c r="F50" s="10"/>
      <c r="G50" s="9"/>
      <c r="H50" s="9"/>
      <c r="I50" s="9"/>
      <c r="J50" s="9"/>
      <c r="K50" s="9"/>
      <c r="L50" s="9"/>
      <c r="M50" s="9"/>
      <c r="N50" s="9"/>
      <c r="O50" s="6"/>
    </row>
    <row r="51" spans="1:15" s="4" customFormat="1" ht="20.25" x14ac:dyDescent="0.3">
      <c r="A51" s="63">
        <v>2210400</v>
      </c>
      <c r="B51" s="66" t="s">
        <v>51</v>
      </c>
      <c r="C51" s="68"/>
      <c r="D51" s="68"/>
      <c r="E51" s="68"/>
      <c r="F51" s="10"/>
      <c r="G51" s="9"/>
      <c r="H51" s="9"/>
      <c r="I51" s="9"/>
      <c r="J51" s="9"/>
      <c r="K51" s="9"/>
      <c r="L51" s="9"/>
      <c r="M51" s="9"/>
      <c r="N51" s="9"/>
      <c r="O51" s="6"/>
    </row>
    <row r="52" spans="1:15" s="4" customFormat="1" ht="20.25" x14ac:dyDescent="0.3">
      <c r="A52" s="71">
        <v>2210402</v>
      </c>
      <c r="B52" s="75" t="s">
        <v>71</v>
      </c>
      <c r="C52" s="68">
        <v>6000</v>
      </c>
      <c r="D52" s="68"/>
      <c r="E52" s="68">
        <v>0</v>
      </c>
      <c r="F52" s="10"/>
      <c r="G52" s="9"/>
      <c r="H52" s="9"/>
      <c r="I52" s="9"/>
      <c r="J52" s="9"/>
      <c r="K52" s="9"/>
      <c r="L52" s="9"/>
      <c r="M52" s="9"/>
      <c r="N52" s="9"/>
      <c r="O52" s="6"/>
    </row>
    <row r="53" spans="1:15" s="4" customFormat="1" ht="20.25" x14ac:dyDescent="0.3">
      <c r="A53" s="71">
        <v>2210404</v>
      </c>
      <c r="B53" s="75" t="s">
        <v>50</v>
      </c>
      <c r="C53" s="68">
        <v>6000</v>
      </c>
      <c r="D53" s="68"/>
      <c r="E53" s="68">
        <v>5500</v>
      </c>
      <c r="F53" s="10"/>
      <c r="G53" s="9"/>
      <c r="H53" s="9"/>
      <c r="I53" s="9"/>
      <c r="J53" s="9"/>
      <c r="K53" s="9"/>
      <c r="L53" s="9"/>
      <c r="M53" s="9"/>
      <c r="N53" s="9"/>
      <c r="O53" s="6"/>
    </row>
    <row r="54" spans="1:15" s="4" customFormat="1" ht="20.25" x14ac:dyDescent="0.3">
      <c r="A54" s="71">
        <v>2210409</v>
      </c>
      <c r="B54" s="75" t="s">
        <v>49</v>
      </c>
      <c r="C54" s="68">
        <v>10000</v>
      </c>
      <c r="D54" s="68">
        <v>120</v>
      </c>
      <c r="E54" s="68">
        <v>2000</v>
      </c>
      <c r="F54" s="10"/>
      <c r="G54" s="9"/>
      <c r="H54" s="9"/>
      <c r="I54" s="9"/>
      <c r="J54" s="9"/>
      <c r="K54" s="9"/>
      <c r="L54" s="9"/>
      <c r="M54" s="9"/>
      <c r="N54" s="9"/>
      <c r="O54" s="6"/>
    </row>
    <row r="55" spans="1:15" s="4" customFormat="1" ht="20.25" x14ac:dyDescent="0.25">
      <c r="A55" s="63"/>
      <c r="B55" s="66" t="s">
        <v>0</v>
      </c>
      <c r="C55" s="73">
        <f>SUM(C52:C54)</f>
        <v>22000</v>
      </c>
      <c r="D55" s="73">
        <f t="shared" ref="D55:E55" si="10">SUM(D52:D54)</f>
        <v>120</v>
      </c>
      <c r="E55" s="73">
        <f t="shared" si="10"/>
        <v>7500</v>
      </c>
      <c r="F55" s="10"/>
      <c r="G55" s="9"/>
      <c r="H55" s="9"/>
      <c r="I55" s="9"/>
      <c r="J55" s="9"/>
      <c r="K55" s="9"/>
      <c r="L55" s="9"/>
      <c r="M55" s="9"/>
      <c r="N55" s="9"/>
      <c r="O55" s="6"/>
    </row>
    <row r="56" spans="1:15" s="4" customFormat="1" ht="20.25" x14ac:dyDescent="0.3">
      <c r="A56" s="63"/>
      <c r="B56" s="66"/>
      <c r="C56" s="68"/>
      <c r="D56" s="68"/>
      <c r="E56" s="68"/>
      <c r="F56" s="10"/>
      <c r="G56" s="9"/>
      <c r="H56" s="9"/>
      <c r="I56" s="9"/>
      <c r="J56" s="9"/>
      <c r="K56" s="9"/>
      <c r="L56" s="9"/>
      <c r="M56" s="9"/>
      <c r="N56" s="9"/>
      <c r="O56" s="6"/>
    </row>
    <row r="57" spans="1:15" s="4" customFormat="1" ht="20.25" x14ac:dyDescent="0.3">
      <c r="A57" s="63">
        <v>2210500</v>
      </c>
      <c r="B57" s="66" t="s">
        <v>16</v>
      </c>
      <c r="C57" s="68"/>
      <c r="D57" s="68"/>
      <c r="E57" s="68"/>
      <c r="F57" s="10"/>
      <c r="G57" s="9"/>
      <c r="H57" s="9"/>
      <c r="I57" s="9"/>
      <c r="J57" s="9"/>
      <c r="K57" s="9"/>
      <c r="L57" s="9"/>
      <c r="M57" s="9"/>
      <c r="N57" s="9"/>
      <c r="O57" s="6"/>
    </row>
    <row r="58" spans="1:15" s="4" customFormat="1" ht="20.25" x14ac:dyDescent="0.3">
      <c r="A58" s="71">
        <v>2210502</v>
      </c>
      <c r="B58" s="75" t="s">
        <v>15</v>
      </c>
      <c r="C58" s="68">
        <v>20000</v>
      </c>
      <c r="D58" s="68">
        <v>3164</v>
      </c>
      <c r="E58" s="68">
        <v>15000</v>
      </c>
      <c r="F58" s="10"/>
      <c r="G58" s="9"/>
      <c r="H58" s="9"/>
      <c r="I58" s="9"/>
      <c r="J58" s="9"/>
      <c r="K58" s="9"/>
      <c r="L58" s="9"/>
      <c r="M58" s="9"/>
      <c r="N58" s="9"/>
      <c r="O58" s="6"/>
    </row>
    <row r="59" spans="1:15" s="4" customFormat="1" ht="20.25" x14ac:dyDescent="0.3">
      <c r="A59" s="71">
        <v>2210503</v>
      </c>
      <c r="B59" s="75" t="s">
        <v>14</v>
      </c>
      <c r="C59" s="68">
        <v>40000</v>
      </c>
      <c r="D59" s="68">
        <v>13296.44</v>
      </c>
      <c r="E59" s="68">
        <v>40000</v>
      </c>
      <c r="F59" s="10"/>
      <c r="G59" s="9"/>
      <c r="H59" s="9"/>
      <c r="I59" s="9"/>
      <c r="J59" s="9"/>
      <c r="K59" s="9"/>
      <c r="L59" s="9"/>
      <c r="M59" s="9"/>
      <c r="N59" s="9"/>
      <c r="O59" s="6"/>
    </row>
    <row r="60" spans="1:15" s="4" customFormat="1" ht="20.25" x14ac:dyDescent="0.3">
      <c r="A60" s="71">
        <v>2210505</v>
      </c>
      <c r="B60" s="75" t="s">
        <v>70</v>
      </c>
      <c r="C60" s="68">
        <v>10000</v>
      </c>
      <c r="D60" s="68"/>
      <c r="E60" s="68">
        <v>5000</v>
      </c>
      <c r="F60" s="10"/>
      <c r="G60" s="9"/>
      <c r="H60" s="9"/>
      <c r="I60" s="9"/>
      <c r="J60" s="9"/>
      <c r="K60" s="9"/>
      <c r="L60" s="9"/>
      <c r="M60" s="9"/>
      <c r="N60" s="9"/>
      <c r="O60" s="6"/>
    </row>
    <row r="61" spans="1:15" s="4" customFormat="1" ht="20.25" x14ac:dyDescent="0.3">
      <c r="A61" s="71">
        <v>2210509</v>
      </c>
      <c r="B61" s="75" t="s">
        <v>69</v>
      </c>
      <c r="C61" s="68">
        <v>20000</v>
      </c>
      <c r="D61" s="68">
        <v>17054</v>
      </c>
      <c r="E61" s="68">
        <v>25000</v>
      </c>
      <c r="F61" s="10"/>
      <c r="G61" s="9"/>
      <c r="H61" s="9"/>
      <c r="I61" s="9"/>
      <c r="J61" s="9"/>
      <c r="K61" s="9"/>
      <c r="L61" s="9"/>
      <c r="M61" s="9"/>
      <c r="N61" s="9"/>
      <c r="O61" s="6"/>
    </row>
    <row r="62" spans="1:15" s="4" customFormat="1" ht="20.25" x14ac:dyDescent="0.3">
      <c r="A62" s="71">
        <v>2210510</v>
      </c>
      <c r="B62" s="75" t="s">
        <v>68</v>
      </c>
      <c r="C62" s="68">
        <v>25000</v>
      </c>
      <c r="D62" s="68">
        <v>14585</v>
      </c>
      <c r="E62" s="68">
        <v>25000</v>
      </c>
      <c r="F62" s="10"/>
      <c r="G62" s="9"/>
      <c r="H62" s="9"/>
      <c r="I62" s="9"/>
      <c r="J62" s="9"/>
      <c r="K62" s="9"/>
      <c r="L62" s="9"/>
      <c r="M62" s="9"/>
      <c r="N62" s="9"/>
      <c r="O62" s="6"/>
    </row>
    <row r="63" spans="1:15" s="4" customFormat="1" ht="20.25" x14ac:dyDescent="0.3">
      <c r="A63" s="71">
        <v>2210511</v>
      </c>
      <c r="B63" s="75" t="s">
        <v>67</v>
      </c>
      <c r="C63" s="68">
        <v>10000</v>
      </c>
      <c r="D63" s="68">
        <v>1320</v>
      </c>
      <c r="E63" s="68">
        <v>2000</v>
      </c>
      <c r="F63" s="10"/>
      <c r="G63" s="9"/>
      <c r="H63" s="9"/>
      <c r="I63" s="9"/>
      <c r="J63" s="9"/>
      <c r="K63" s="9"/>
      <c r="L63" s="9"/>
      <c r="M63" s="9"/>
      <c r="N63" s="9"/>
      <c r="O63" s="6"/>
    </row>
    <row r="64" spans="1:15" s="4" customFormat="1" ht="20.25" x14ac:dyDescent="0.25">
      <c r="A64" s="63"/>
      <c r="B64" s="66" t="s">
        <v>0</v>
      </c>
      <c r="C64" s="73">
        <f>SUM(C58:C63)</f>
        <v>125000</v>
      </c>
      <c r="D64" s="73">
        <f t="shared" ref="D64:E64" si="11">SUM(D58:D63)</f>
        <v>49419.44</v>
      </c>
      <c r="E64" s="73">
        <f t="shared" si="11"/>
        <v>112000</v>
      </c>
      <c r="F64" s="10"/>
      <c r="G64" s="9"/>
      <c r="H64" s="9"/>
      <c r="I64" s="9"/>
      <c r="J64" s="9"/>
      <c r="K64" s="9"/>
      <c r="L64" s="9"/>
      <c r="M64" s="9"/>
      <c r="N64" s="9"/>
      <c r="O64" s="6"/>
    </row>
    <row r="65" spans="1:15" s="4" customFormat="1" ht="20.25" x14ac:dyDescent="0.3">
      <c r="A65" s="63"/>
      <c r="B65" s="66"/>
      <c r="C65" s="68"/>
      <c r="D65" s="68"/>
      <c r="E65" s="68"/>
      <c r="F65" s="10"/>
      <c r="G65" s="9"/>
      <c r="H65" s="9"/>
      <c r="I65" s="9"/>
      <c r="J65" s="9"/>
      <c r="K65" s="9"/>
      <c r="L65" s="9"/>
      <c r="M65" s="9"/>
      <c r="N65" s="9"/>
      <c r="O65" s="6"/>
    </row>
    <row r="66" spans="1:15" s="4" customFormat="1" ht="20.25" x14ac:dyDescent="0.3">
      <c r="A66" s="63">
        <v>2210600</v>
      </c>
      <c r="B66" s="66" t="s">
        <v>48</v>
      </c>
      <c r="C66" s="68"/>
      <c r="D66" s="68"/>
      <c r="E66" s="68"/>
      <c r="F66" s="10"/>
      <c r="G66" s="9"/>
      <c r="H66" s="9"/>
      <c r="I66" s="9"/>
      <c r="J66" s="9"/>
      <c r="K66" s="9"/>
      <c r="L66" s="9"/>
      <c r="M66" s="9"/>
      <c r="N66" s="9"/>
      <c r="O66" s="6"/>
    </row>
    <row r="67" spans="1:15" s="4" customFormat="1" ht="20.25" x14ac:dyDescent="0.3">
      <c r="A67" s="71">
        <v>2210602</v>
      </c>
      <c r="B67" s="75" t="s">
        <v>47</v>
      </c>
      <c r="C67" s="68">
        <v>20000</v>
      </c>
      <c r="D67" s="68">
        <v>366</v>
      </c>
      <c r="E67" s="68">
        <v>2000</v>
      </c>
      <c r="F67" s="10"/>
      <c r="G67" s="9"/>
      <c r="H67" s="9"/>
      <c r="I67" s="9"/>
      <c r="J67" s="9"/>
      <c r="K67" s="9"/>
      <c r="L67" s="9"/>
      <c r="M67" s="9"/>
      <c r="N67" s="9"/>
      <c r="O67" s="6"/>
    </row>
    <row r="68" spans="1:15" s="4" customFormat="1" ht="20.25" x14ac:dyDescent="0.3">
      <c r="A68" s="71">
        <v>2210603</v>
      </c>
      <c r="B68" s="75" t="s">
        <v>46</v>
      </c>
      <c r="C68" s="68">
        <v>10000</v>
      </c>
      <c r="D68" s="68">
        <v>1214</v>
      </c>
      <c r="E68" s="68">
        <v>6000</v>
      </c>
      <c r="F68" s="10"/>
      <c r="G68" s="9"/>
      <c r="H68" s="9"/>
      <c r="I68" s="9"/>
      <c r="J68" s="9"/>
      <c r="K68" s="9"/>
      <c r="L68" s="9"/>
      <c r="M68" s="9"/>
      <c r="N68" s="9"/>
      <c r="O68" s="6"/>
    </row>
    <row r="69" spans="1:15" s="4" customFormat="1" ht="20.25" x14ac:dyDescent="0.3">
      <c r="A69" s="71">
        <v>2210604</v>
      </c>
      <c r="B69" s="75" t="s">
        <v>45</v>
      </c>
      <c r="C69" s="68">
        <v>5000</v>
      </c>
      <c r="D69" s="68">
        <v>150</v>
      </c>
      <c r="E69" s="68">
        <v>2000</v>
      </c>
      <c r="F69" s="10"/>
      <c r="G69" s="9"/>
      <c r="H69" s="9"/>
      <c r="I69" s="9"/>
      <c r="J69" s="9"/>
      <c r="K69" s="9"/>
      <c r="L69" s="9"/>
      <c r="M69" s="9"/>
      <c r="N69" s="9"/>
      <c r="O69" s="6"/>
    </row>
    <row r="70" spans="1:15" s="4" customFormat="1" ht="20.25" x14ac:dyDescent="0.3">
      <c r="A70" s="71">
        <v>2210606</v>
      </c>
      <c r="B70" s="75" t="s">
        <v>44</v>
      </c>
      <c r="C70" s="68">
        <v>5000</v>
      </c>
      <c r="D70" s="68">
        <v>1745</v>
      </c>
      <c r="E70" s="68">
        <v>5000</v>
      </c>
      <c r="F70" s="10"/>
      <c r="G70" s="9"/>
      <c r="H70" s="9"/>
      <c r="I70" s="9"/>
      <c r="J70" s="9"/>
      <c r="K70" s="9"/>
      <c r="L70" s="9"/>
      <c r="M70" s="9"/>
      <c r="N70" s="9"/>
      <c r="O70" s="6"/>
    </row>
    <row r="71" spans="1:15" s="4" customFormat="1" ht="20.25" x14ac:dyDescent="0.3">
      <c r="A71" s="71">
        <v>2210616</v>
      </c>
      <c r="B71" s="75" t="s">
        <v>43</v>
      </c>
      <c r="C71" s="68">
        <v>15000</v>
      </c>
      <c r="D71" s="68"/>
      <c r="E71" s="68">
        <v>6000</v>
      </c>
      <c r="F71" s="10"/>
      <c r="G71" s="9"/>
      <c r="H71" s="9"/>
      <c r="I71" s="9"/>
      <c r="J71" s="9"/>
      <c r="K71" s="9"/>
      <c r="L71" s="9"/>
      <c r="M71" s="9"/>
      <c r="N71" s="9"/>
      <c r="O71" s="6"/>
    </row>
    <row r="72" spans="1:15" s="4" customFormat="1" ht="20.25" x14ac:dyDescent="0.3">
      <c r="A72" s="71">
        <v>2210617</v>
      </c>
      <c r="B72" s="75" t="s">
        <v>42</v>
      </c>
      <c r="C72" s="68">
        <v>25000</v>
      </c>
      <c r="D72" s="68"/>
      <c r="E72" s="68">
        <v>8000</v>
      </c>
      <c r="F72" s="10"/>
      <c r="G72" s="9"/>
      <c r="H72" s="9"/>
      <c r="I72" s="9"/>
      <c r="J72" s="9"/>
      <c r="K72" s="9"/>
      <c r="L72" s="9"/>
      <c r="M72" s="9"/>
      <c r="N72" s="9"/>
      <c r="O72" s="6"/>
    </row>
    <row r="73" spans="1:15" s="4" customFormat="1" ht="20.25" x14ac:dyDescent="0.25">
      <c r="A73" s="63"/>
      <c r="B73" s="66" t="s">
        <v>0</v>
      </c>
      <c r="C73" s="73">
        <f>SUM(C67:C72)</f>
        <v>80000</v>
      </c>
      <c r="D73" s="73">
        <f t="shared" ref="D73:E73" si="12">SUM(D67:D72)</f>
        <v>3475</v>
      </c>
      <c r="E73" s="73">
        <f t="shared" si="12"/>
        <v>29000</v>
      </c>
      <c r="F73" s="10"/>
      <c r="G73" s="9"/>
      <c r="H73" s="9"/>
      <c r="I73" s="9"/>
      <c r="J73" s="9"/>
      <c r="K73" s="9"/>
      <c r="L73" s="9"/>
      <c r="M73" s="9"/>
      <c r="N73" s="9"/>
      <c r="O73" s="6"/>
    </row>
    <row r="74" spans="1:15" s="4" customFormat="1" ht="20.25" x14ac:dyDescent="0.3">
      <c r="A74" s="63"/>
      <c r="B74" s="66"/>
      <c r="C74" s="68"/>
      <c r="D74" s="68"/>
      <c r="E74" s="68"/>
      <c r="F74" s="10"/>
      <c r="G74" s="9"/>
      <c r="H74" s="9"/>
      <c r="I74" s="9"/>
      <c r="J74" s="9"/>
      <c r="K74" s="9"/>
      <c r="L74" s="9"/>
      <c r="M74" s="9"/>
      <c r="N74" s="9"/>
      <c r="O74" s="6"/>
    </row>
    <row r="75" spans="1:15" s="4" customFormat="1" ht="20.25" x14ac:dyDescent="0.3">
      <c r="A75" s="63">
        <v>2210700</v>
      </c>
      <c r="B75" s="66" t="s">
        <v>13</v>
      </c>
      <c r="C75" s="68"/>
      <c r="D75" s="68"/>
      <c r="E75" s="68"/>
      <c r="F75" s="10"/>
      <c r="G75" s="9"/>
      <c r="H75" s="9"/>
      <c r="I75" s="9"/>
      <c r="J75" s="9"/>
      <c r="K75" s="9"/>
      <c r="L75" s="9"/>
      <c r="M75" s="9"/>
      <c r="N75" s="9"/>
      <c r="O75" s="6"/>
    </row>
    <row r="76" spans="1:15" s="18" customFormat="1" ht="20.25" x14ac:dyDescent="0.3">
      <c r="A76" s="79">
        <v>2210702</v>
      </c>
      <c r="B76" s="80" t="s">
        <v>275</v>
      </c>
      <c r="C76" s="41">
        <v>80000</v>
      </c>
      <c r="D76" s="41">
        <v>84492.42</v>
      </c>
      <c r="E76" s="41">
        <v>110000</v>
      </c>
      <c r="F76" s="19"/>
      <c r="G76" s="20"/>
      <c r="H76" s="20"/>
      <c r="I76" s="20"/>
      <c r="J76" s="20"/>
      <c r="K76" s="20"/>
      <c r="L76" s="20"/>
      <c r="M76" s="20"/>
      <c r="N76" s="20"/>
      <c r="O76" s="21"/>
    </row>
    <row r="77" spans="1:15" s="4" customFormat="1" ht="20.25" x14ac:dyDescent="0.3">
      <c r="A77" s="71">
        <v>2210708</v>
      </c>
      <c r="B77" s="75" t="s">
        <v>41</v>
      </c>
      <c r="C77" s="68">
        <v>40000</v>
      </c>
      <c r="D77" s="68">
        <v>35129.870000000003</v>
      </c>
      <c r="E77" s="68">
        <v>40000</v>
      </c>
      <c r="F77" s="10"/>
      <c r="G77" s="9"/>
      <c r="H77" s="9"/>
      <c r="I77" s="9"/>
      <c r="J77" s="9"/>
      <c r="K77" s="9"/>
      <c r="L77" s="9"/>
      <c r="M77" s="9"/>
      <c r="N77" s="9"/>
      <c r="O77" s="6"/>
    </row>
    <row r="78" spans="1:15" s="4" customFormat="1" ht="20.25" x14ac:dyDescent="0.3">
      <c r="A78" s="71">
        <v>2210710</v>
      </c>
      <c r="B78" s="75" t="s">
        <v>12</v>
      </c>
      <c r="C78" s="68">
        <v>10000</v>
      </c>
      <c r="D78" s="68"/>
      <c r="E78" s="68">
        <v>0</v>
      </c>
      <c r="F78" s="10"/>
      <c r="G78" s="9"/>
      <c r="H78" s="9"/>
      <c r="I78" s="9"/>
      <c r="J78" s="9"/>
      <c r="K78" s="9"/>
      <c r="L78" s="9"/>
      <c r="M78" s="9"/>
      <c r="N78" s="9"/>
      <c r="O78" s="6"/>
    </row>
    <row r="79" spans="1:15" s="4" customFormat="1" ht="20.25" x14ac:dyDescent="0.3">
      <c r="A79" s="71">
        <v>2210711</v>
      </c>
      <c r="B79" s="75" t="s">
        <v>11</v>
      </c>
      <c r="C79" s="68">
        <v>10000</v>
      </c>
      <c r="D79" s="68">
        <v>3866.1</v>
      </c>
      <c r="E79" s="68">
        <v>6000</v>
      </c>
      <c r="G79" s="10"/>
      <c r="H79" s="9"/>
      <c r="I79" s="9"/>
      <c r="J79" s="9"/>
      <c r="K79" s="9"/>
      <c r="L79" s="9"/>
      <c r="M79" s="9"/>
      <c r="N79" s="9"/>
      <c r="O79" s="6"/>
    </row>
    <row r="80" spans="1:15" s="4" customFormat="1" ht="20.25" x14ac:dyDescent="0.25">
      <c r="A80" s="63"/>
      <c r="B80" s="66" t="s">
        <v>0</v>
      </c>
      <c r="C80" s="73">
        <f>SUM(C76:C79)</f>
        <v>140000</v>
      </c>
      <c r="D80" s="73">
        <f t="shared" ref="D80:E80" si="13">SUM(D76:D79)</f>
        <v>123488.39000000001</v>
      </c>
      <c r="E80" s="73">
        <f t="shared" si="13"/>
        <v>156000</v>
      </c>
      <c r="F80" s="10"/>
      <c r="G80" s="9"/>
      <c r="H80" s="9"/>
      <c r="I80" s="9"/>
      <c r="J80" s="9"/>
      <c r="K80" s="9"/>
      <c r="L80" s="9"/>
      <c r="M80" s="9"/>
      <c r="N80" s="9"/>
      <c r="O80" s="6"/>
    </row>
    <row r="81" spans="1:15" s="4" customFormat="1" ht="20.25" x14ac:dyDescent="0.3">
      <c r="A81" s="63"/>
      <c r="B81" s="66"/>
      <c r="C81" s="73"/>
      <c r="D81" s="73"/>
      <c r="E81" s="68"/>
      <c r="F81" s="10"/>
      <c r="G81" s="9"/>
      <c r="H81" s="9"/>
      <c r="I81" s="9"/>
      <c r="J81" s="9"/>
      <c r="K81" s="9"/>
      <c r="L81" s="9"/>
      <c r="M81" s="9"/>
      <c r="N81" s="9"/>
      <c r="O81" s="6"/>
    </row>
    <row r="82" spans="1:15" s="4" customFormat="1" ht="20.25" x14ac:dyDescent="0.3">
      <c r="A82" s="63">
        <v>2210800</v>
      </c>
      <c r="B82" s="66" t="s">
        <v>66</v>
      </c>
      <c r="C82" s="68"/>
      <c r="D82" s="68"/>
      <c r="E82" s="68"/>
      <c r="F82" s="10"/>
      <c r="G82" s="9"/>
      <c r="H82" s="9"/>
      <c r="I82" s="9"/>
      <c r="J82" s="9"/>
      <c r="K82" s="9"/>
      <c r="L82" s="9"/>
      <c r="M82" s="9"/>
      <c r="N82" s="9"/>
      <c r="O82" s="6"/>
    </row>
    <row r="83" spans="1:15" s="4" customFormat="1" ht="20.25" x14ac:dyDescent="0.3">
      <c r="A83" s="71">
        <v>2210801</v>
      </c>
      <c r="B83" s="75" t="s">
        <v>65</v>
      </c>
      <c r="C83" s="68">
        <v>12000</v>
      </c>
      <c r="D83" s="68">
        <v>16139.4</v>
      </c>
      <c r="E83" s="68">
        <v>42000</v>
      </c>
      <c r="F83" s="10"/>
      <c r="G83" s="9"/>
      <c r="H83" s="9"/>
      <c r="I83" s="9"/>
      <c r="J83" s="9"/>
      <c r="K83" s="9"/>
      <c r="L83" s="9"/>
      <c r="M83" s="9"/>
      <c r="N83" s="9"/>
      <c r="O83" s="6"/>
    </row>
    <row r="84" spans="1:15" s="4" customFormat="1" ht="20.25" x14ac:dyDescent="0.3">
      <c r="A84" s="71">
        <v>2210803</v>
      </c>
      <c r="B84" s="75" t="s">
        <v>64</v>
      </c>
      <c r="C84" s="68"/>
      <c r="D84" s="68"/>
      <c r="E84" s="68">
        <v>0</v>
      </c>
      <c r="F84" s="10"/>
      <c r="G84" s="9"/>
      <c r="H84" s="9"/>
      <c r="I84" s="9"/>
      <c r="J84" s="9"/>
      <c r="K84" s="9"/>
      <c r="L84" s="9"/>
      <c r="M84" s="9"/>
      <c r="N84" s="9"/>
      <c r="O84" s="6"/>
    </row>
    <row r="85" spans="1:15" s="4" customFormat="1" ht="20.25" x14ac:dyDescent="0.25">
      <c r="A85" s="63"/>
      <c r="B85" s="66" t="s">
        <v>0</v>
      </c>
      <c r="C85" s="73">
        <f>SUM(C83:C84)</f>
        <v>12000</v>
      </c>
      <c r="D85" s="73">
        <f t="shared" ref="D85:E85" si="14">SUM(D83:D84)</f>
        <v>16139.4</v>
      </c>
      <c r="E85" s="73">
        <f t="shared" si="14"/>
        <v>42000</v>
      </c>
      <c r="F85" s="10"/>
      <c r="G85" s="9"/>
      <c r="H85" s="9"/>
      <c r="I85" s="9"/>
      <c r="J85" s="9"/>
      <c r="K85" s="9"/>
      <c r="L85" s="9"/>
      <c r="M85" s="9"/>
      <c r="N85" s="9"/>
      <c r="O85" s="6"/>
    </row>
    <row r="86" spans="1:15" s="4" customFormat="1" ht="20.25" x14ac:dyDescent="0.3">
      <c r="A86" s="63"/>
      <c r="B86" s="66"/>
      <c r="C86" s="68"/>
      <c r="D86" s="68"/>
      <c r="E86" s="68"/>
      <c r="F86" s="10"/>
      <c r="G86" s="9"/>
      <c r="H86" s="9"/>
      <c r="I86" s="9"/>
      <c r="J86" s="9"/>
      <c r="K86" s="9"/>
      <c r="L86" s="9"/>
      <c r="M86" s="9"/>
      <c r="N86" s="9"/>
      <c r="O86" s="6"/>
    </row>
    <row r="87" spans="1:15" s="4" customFormat="1" ht="20.25" x14ac:dyDescent="0.3">
      <c r="A87" s="63">
        <v>2210900</v>
      </c>
      <c r="B87" s="66" t="s">
        <v>40</v>
      </c>
      <c r="C87" s="68"/>
      <c r="D87" s="68"/>
      <c r="E87" s="68"/>
      <c r="F87" s="10"/>
      <c r="G87" s="9"/>
      <c r="H87" s="9"/>
      <c r="I87" s="9"/>
      <c r="J87" s="9"/>
      <c r="K87" s="9"/>
      <c r="L87" s="9"/>
      <c r="M87" s="9"/>
      <c r="N87" s="9"/>
      <c r="O87" s="6"/>
    </row>
    <row r="88" spans="1:15" s="4" customFormat="1" ht="20.25" x14ac:dyDescent="0.3">
      <c r="A88" s="71">
        <v>2210902</v>
      </c>
      <c r="B88" s="75" t="s">
        <v>39</v>
      </c>
      <c r="C88" s="68">
        <v>15000</v>
      </c>
      <c r="D88" s="68">
        <v>1770</v>
      </c>
      <c r="E88" s="68">
        <v>3000</v>
      </c>
      <c r="F88" s="10"/>
      <c r="G88" s="9"/>
      <c r="H88" s="9"/>
      <c r="I88" s="9"/>
      <c r="J88" s="9"/>
      <c r="K88" s="9"/>
      <c r="L88" s="9"/>
      <c r="M88" s="9"/>
      <c r="N88" s="9"/>
      <c r="O88" s="6"/>
    </row>
    <row r="89" spans="1:15" s="4" customFormat="1" ht="20.25" x14ac:dyDescent="0.3">
      <c r="A89" s="71">
        <v>2210905</v>
      </c>
      <c r="B89" s="75" t="s">
        <v>63</v>
      </c>
      <c r="C89" s="68"/>
      <c r="D89" s="68"/>
      <c r="E89" s="68">
        <v>0</v>
      </c>
      <c r="F89" s="10"/>
      <c r="G89" s="9"/>
      <c r="H89" s="9"/>
      <c r="I89" s="9"/>
      <c r="J89" s="9"/>
      <c r="K89" s="9"/>
      <c r="L89" s="9"/>
      <c r="M89" s="9"/>
      <c r="N89" s="9"/>
      <c r="O89" s="6"/>
    </row>
    <row r="90" spans="1:15" s="109" customFormat="1" ht="20.25" x14ac:dyDescent="0.3">
      <c r="A90" s="103">
        <v>2210908</v>
      </c>
      <c r="B90" s="104" t="s">
        <v>38</v>
      </c>
      <c r="C90" s="105">
        <v>10000</v>
      </c>
      <c r="D90" s="105"/>
      <c r="E90" s="105">
        <v>0</v>
      </c>
      <c r="F90" s="106"/>
      <c r="G90" s="107"/>
      <c r="H90" s="107"/>
      <c r="I90" s="107"/>
      <c r="J90" s="107"/>
      <c r="K90" s="107"/>
      <c r="L90" s="107"/>
      <c r="M90" s="107"/>
      <c r="N90" s="107"/>
      <c r="O90" s="108"/>
    </row>
    <row r="91" spans="1:15" s="4" customFormat="1" ht="20.25" x14ac:dyDescent="0.3">
      <c r="A91" s="71">
        <v>2210909</v>
      </c>
      <c r="B91" s="75" t="s">
        <v>62</v>
      </c>
      <c r="C91" s="68">
        <v>5000</v>
      </c>
      <c r="D91" s="68">
        <v>3789</v>
      </c>
      <c r="E91" s="68">
        <v>7000</v>
      </c>
      <c r="F91" s="10"/>
      <c r="G91" s="9"/>
      <c r="H91" s="9"/>
      <c r="I91" s="9"/>
      <c r="J91" s="9"/>
      <c r="K91" s="9"/>
      <c r="L91" s="9"/>
      <c r="M91" s="9"/>
      <c r="N91" s="9"/>
      <c r="O91" s="6"/>
    </row>
    <row r="92" spans="1:15" s="4" customFormat="1" ht="20.25" x14ac:dyDescent="0.3">
      <c r="A92" s="71">
        <v>2210910</v>
      </c>
      <c r="B92" s="75" t="s">
        <v>37</v>
      </c>
      <c r="C92" s="68">
        <v>5000</v>
      </c>
      <c r="D92" s="68"/>
      <c r="E92" s="68">
        <v>2000</v>
      </c>
      <c r="F92" s="10"/>
      <c r="G92" s="9"/>
      <c r="H92" s="9"/>
      <c r="I92" s="9"/>
      <c r="J92" s="9"/>
      <c r="K92" s="9"/>
      <c r="L92" s="9"/>
      <c r="M92" s="9"/>
      <c r="N92" s="9"/>
      <c r="O92" s="6"/>
    </row>
    <row r="93" spans="1:15" s="4" customFormat="1" ht="20.25" x14ac:dyDescent="0.25">
      <c r="A93" s="63"/>
      <c r="B93" s="66" t="s">
        <v>0</v>
      </c>
      <c r="C93" s="73">
        <f t="shared" ref="C93:E93" si="15">SUM(C88:C92)</f>
        <v>35000</v>
      </c>
      <c r="D93" s="73">
        <f t="shared" si="15"/>
        <v>5559</v>
      </c>
      <c r="E93" s="73">
        <f t="shared" si="15"/>
        <v>12000</v>
      </c>
      <c r="F93" s="10"/>
      <c r="G93" s="9"/>
      <c r="H93" s="9"/>
      <c r="I93" s="9"/>
      <c r="J93" s="9"/>
      <c r="K93" s="9"/>
      <c r="L93" s="9"/>
      <c r="M93" s="9"/>
      <c r="N93" s="9"/>
      <c r="O93" s="6"/>
    </row>
    <row r="94" spans="1:15" s="4" customFormat="1" ht="20.25" x14ac:dyDescent="0.3">
      <c r="A94" s="63"/>
      <c r="B94" s="66"/>
      <c r="C94" s="68"/>
      <c r="D94" s="68"/>
      <c r="E94" s="68"/>
      <c r="F94" s="10"/>
      <c r="G94" s="9"/>
      <c r="H94" s="9"/>
      <c r="I94" s="9"/>
      <c r="J94" s="9"/>
      <c r="K94" s="9"/>
      <c r="L94" s="9"/>
      <c r="M94" s="9"/>
      <c r="N94" s="9"/>
      <c r="O94" s="6"/>
    </row>
    <row r="95" spans="1:15" s="4" customFormat="1" ht="20.25" x14ac:dyDescent="0.3">
      <c r="A95" s="63">
        <v>2211200</v>
      </c>
      <c r="B95" s="66" t="s">
        <v>36</v>
      </c>
      <c r="C95" s="68"/>
      <c r="D95" s="68"/>
      <c r="E95" s="68"/>
      <c r="F95" s="10"/>
      <c r="G95" s="9"/>
      <c r="H95" s="9"/>
      <c r="I95" s="9"/>
      <c r="J95" s="9"/>
      <c r="K95" s="9"/>
      <c r="L95" s="9"/>
      <c r="M95" s="9"/>
      <c r="N95" s="9"/>
      <c r="O95" s="6"/>
    </row>
    <row r="96" spans="1:15" s="4" customFormat="1" ht="20.25" x14ac:dyDescent="0.3">
      <c r="A96" s="78">
        <v>2211203</v>
      </c>
      <c r="B96" s="75" t="s">
        <v>35</v>
      </c>
      <c r="C96" s="68">
        <v>15000</v>
      </c>
      <c r="D96" s="68">
        <v>5990</v>
      </c>
      <c r="E96" s="68">
        <v>10000</v>
      </c>
      <c r="F96" s="10"/>
      <c r="G96" s="9"/>
      <c r="H96" s="9"/>
      <c r="I96" s="9"/>
      <c r="J96" s="9"/>
      <c r="K96" s="9"/>
      <c r="L96" s="9"/>
      <c r="M96" s="9"/>
      <c r="N96" s="9"/>
      <c r="O96" s="6"/>
    </row>
    <row r="97" spans="1:15" s="18" customFormat="1" ht="20.25" x14ac:dyDescent="0.3">
      <c r="A97" s="79">
        <v>2211101</v>
      </c>
      <c r="B97" s="80" t="s">
        <v>271</v>
      </c>
      <c r="C97" s="41">
        <v>1000</v>
      </c>
      <c r="D97" s="41">
        <v>961.75</v>
      </c>
      <c r="E97" s="41">
        <v>2500</v>
      </c>
      <c r="F97" s="19"/>
      <c r="G97" s="20"/>
      <c r="H97" s="20"/>
      <c r="I97" s="20"/>
      <c r="J97" s="20"/>
      <c r="K97" s="20"/>
      <c r="L97" s="20"/>
      <c r="M97" s="20"/>
      <c r="N97" s="20"/>
      <c r="O97" s="21"/>
    </row>
    <row r="98" spans="1:15" s="18" customFormat="1" ht="20.25" x14ac:dyDescent="0.3">
      <c r="A98" s="79">
        <v>2211304</v>
      </c>
      <c r="B98" s="80" t="s">
        <v>272</v>
      </c>
      <c r="C98" s="41">
        <v>24000</v>
      </c>
      <c r="D98" s="41"/>
      <c r="E98" s="41">
        <v>0</v>
      </c>
      <c r="F98" s="19"/>
      <c r="G98" s="20"/>
      <c r="H98" s="20"/>
      <c r="I98" s="20"/>
      <c r="J98" s="20"/>
      <c r="K98" s="20"/>
      <c r="L98" s="20"/>
      <c r="M98" s="20"/>
      <c r="N98" s="20"/>
      <c r="O98" s="21"/>
    </row>
    <row r="99" spans="1:15" s="4" customFormat="1" ht="20.25" x14ac:dyDescent="0.3">
      <c r="A99" s="70"/>
      <c r="B99" s="66" t="s">
        <v>34</v>
      </c>
      <c r="C99" s="81">
        <f>SUM(C96:C98)</f>
        <v>40000</v>
      </c>
      <c r="D99" s="81">
        <f t="shared" ref="D99:E99" si="16">SUM(D96:D98)</f>
        <v>6951.75</v>
      </c>
      <c r="E99" s="81">
        <f t="shared" si="16"/>
        <v>12500</v>
      </c>
      <c r="F99" s="10"/>
      <c r="G99" s="9"/>
      <c r="H99" s="9"/>
      <c r="I99" s="9"/>
      <c r="J99" s="9"/>
      <c r="K99" s="9"/>
      <c r="L99" s="9"/>
      <c r="M99" s="9"/>
      <c r="N99" s="9"/>
      <c r="O99" s="6"/>
    </row>
    <row r="100" spans="1:15" s="4" customFormat="1" ht="20.25" x14ac:dyDescent="0.3">
      <c r="A100" s="63">
        <v>2211300</v>
      </c>
      <c r="B100" s="66" t="s">
        <v>61</v>
      </c>
      <c r="C100" s="68"/>
      <c r="D100" s="68"/>
      <c r="E100" s="68"/>
      <c r="F100" s="10"/>
      <c r="G100" s="9"/>
      <c r="H100" s="9"/>
      <c r="I100" s="9"/>
      <c r="J100" s="9"/>
      <c r="K100" s="9"/>
      <c r="L100" s="9"/>
      <c r="M100" s="9"/>
      <c r="N100" s="9"/>
      <c r="O100" s="6"/>
    </row>
    <row r="101" spans="1:15" s="4" customFormat="1" ht="20.25" x14ac:dyDescent="0.3">
      <c r="A101" s="71">
        <v>2211304</v>
      </c>
      <c r="B101" s="75" t="s">
        <v>60</v>
      </c>
      <c r="C101" s="68">
        <v>0</v>
      </c>
      <c r="D101" s="68"/>
      <c r="E101" s="68"/>
      <c r="F101" s="10"/>
      <c r="G101" s="9"/>
      <c r="H101" s="9"/>
      <c r="I101" s="9"/>
      <c r="J101" s="9"/>
      <c r="K101" s="9"/>
      <c r="L101" s="9"/>
      <c r="M101" s="9"/>
      <c r="N101" s="9"/>
      <c r="O101" s="6"/>
    </row>
    <row r="102" spans="1:15" s="4" customFormat="1" ht="20.25" x14ac:dyDescent="0.25">
      <c r="A102" s="63"/>
      <c r="B102" s="66" t="s">
        <v>0</v>
      </c>
      <c r="C102" s="73">
        <f>SUM(C101)</f>
        <v>0</v>
      </c>
      <c r="D102" s="73">
        <f t="shared" ref="D102:E102" si="17">SUM(D101)</f>
        <v>0</v>
      </c>
      <c r="E102" s="73">
        <f t="shared" si="17"/>
        <v>0</v>
      </c>
      <c r="F102" s="10"/>
      <c r="G102" s="9"/>
      <c r="H102" s="9"/>
      <c r="I102" s="9"/>
      <c r="J102" s="9"/>
      <c r="K102" s="9"/>
      <c r="L102" s="9"/>
      <c r="M102" s="9"/>
      <c r="N102" s="9"/>
      <c r="O102" s="6"/>
    </row>
    <row r="103" spans="1:15" s="4" customFormat="1" ht="20.25" x14ac:dyDescent="0.3">
      <c r="A103" s="63"/>
      <c r="B103" s="66"/>
      <c r="C103" s="68"/>
      <c r="D103" s="68"/>
      <c r="E103" s="68"/>
      <c r="F103" s="10"/>
      <c r="G103" s="9"/>
      <c r="H103" s="9"/>
      <c r="I103" s="9"/>
      <c r="J103" s="9"/>
      <c r="K103" s="9"/>
      <c r="L103" s="9"/>
      <c r="M103" s="9"/>
      <c r="N103" s="9"/>
      <c r="O103" s="6"/>
    </row>
    <row r="104" spans="1:15" s="4" customFormat="1" ht="20.25" x14ac:dyDescent="0.25">
      <c r="A104" s="63"/>
      <c r="B104" s="66" t="s">
        <v>10</v>
      </c>
      <c r="C104" s="73">
        <f>C102+C99+C93+C85+C80+C73+C64+C55+C49+C45+C38+C109</f>
        <v>662000</v>
      </c>
      <c r="D104" s="73">
        <f t="shared" ref="D104:E104" si="18">D102+D99+D93+D85+D80+D73+D64+D55+D49+D45+D38+D109</f>
        <v>268040.34999999998</v>
      </c>
      <c r="E104" s="73">
        <f t="shared" si="18"/>
        <v>529000</v>
      </c>
      <c r="F104" s="10"/>
      <c r="G104" s="9"/>
      <c r="H104" s="9"/>
      <c r="I104" s="9"/>
      <c r="J104" s="9"/>
      <c r="K104" s="9"/>
      <c r="L104" s="9"/>
      <c r="M104" s="9"/>
      <c r="N104" s="9"/>
      <c r="O104" s="6"/>
    </row>
    <row r="105" spans="1:15" s="4" customFormat="1" ht="20.25" x14ac:dyDescent="0.3">
      <c r="A105" s="63"/>
      <c r="B105" s="66"/>
      <c r="C105" s="73"/>
      <c r="D105" s="73"/>
      <c r="E105" s="68"/>
      <c r="F105" s="10"/>
      <c r="G105" s="9"/>
      <c r="H105" s="9"/>
      <c r="I105" s="9"/>
      <c r="J105" s="9"/>
      <c r="K105" s="9"/>
      <c r="L105" s="9"/>
      <c r="M105" s="9"/>
      <c r="N105" s="9"/>
      <c r="O105" s="6"/>
    </row>
    <row r="106" spans="1:15" s="4" customFormat="1" ht="20.25" x14ac:dyDescent="0.3">
      <c r="A106" s="63">
        <v>2821000</v>
      </c>
      <c r="B106" s="66" t="s">
        <v>29</v>
      </c>
      <c r="C106" s="68"/>
      <c r="D106" s="68"/>
      <c r="E106" s="68"/>
      <c r="F106" s="10"/>
      <c r="G106" s="9"/>
      <c r="H106" s="9"/>
      <c r="I106" s="9"/>
      <c r="J106" s="9"/>
      <c r="K106" s="9"/>
      <c r="L106" s="9"/>
      <c r="M106" s="9"/>
      <c r="N106" s="9"/>
      <c r="O106" s="6"/>
    </row>
    <row r="107" spans="1:15" s="4" customFormat="1" ht="20.25" x14ac:dyDescent="0.3">
      <c r="A107" s="71">
        <v>2821009</v>
      </c>
      <c r="B107" s="75" t="s">
        <v>28</v>
      </c>
      <c r="C107" s="68">
        <v>25000</v>
      </c>
      <c r="D107" s="68">
        <v>23420</v>
      </c>
      <c r="E107" s="68">
        <v>33000</v>
      </c>
      <c r="F107" s="10"/>
      <c r="G107" s="9"/>
      <c r="H107" s="9"/>
      <c r="I107" s="9"/>
      <c r="J107" s="9"/>
      <c r="K107" s="9"/>
      <c r="L107" s="9"/>
      <c r="M107" s="9"/>
      <c r="N107" s="9"/>
      <c r="O107" s="6"/>
    </row>
    <row r="108" spans="1:15" s="18" customFormat="1" ht="20.25" x14ac:dyDescent="0.3">
      <c r="A108" s="79">
        <v>2821019</v>
      </c>
      <c r="B108" s="80" t="s">
        <v>273</v>
      </c>
      <c r="C108" s="41"/>
      <c r="D108" s="41"/>
      <c r="E108" s="41"/>
      <c r="F108" s="19"/>
      <c r="G108" s="20"/>
      <c r="H108" s="20"/>
      <c r="I108" s="20"/>
      <c r="J108" s="20"/>
      <c r="K108" s="20"/>
      <c r="L108" s="20"/>
      <c r="M108" s="20"/>
      <c r="N108" s="20"/>
      <c r="O108" s="21"/>
    </row>
    <row r="109" spans="1:15" s="4" customFormat="1" ht="20.25" x14ac:dyDescent="0.25">
      <c r="A109" s="63"/>
      <c r="B109" s="66" t="s">
        <v>27</v>
      </c>
      <c r="C109" s="73">
        <f>SUM(C107:C108)</f>
        <v>25000</v>
      </c>
      <c r="D109" s="73">
        <f t="shared" ref="D109:E109" si="19">SUM(D107:D108)</f>
        <v>23420</v>
      </c>
      <c r="E109" s="73">
        <f t="shared" si="19"/>
        <v>33000</v>
      </c>
      <c r="F109" s="10"/>
      <c r="G109" s="9"/>
      <c r="H109" s="9"/>
      <c r="I109" s="9"/>
      <c r="J109" s="9"/>
      <c r="K109" s="9"/>
      <c r="L109" s="9"/>
      <c r="M109" s="9"/>
      <c r="N109" s="9"/>
      <c r="O109" s="6"/>
    </row>
    <row r="110" spans="1:15" s="4" customFormat="1" ht="20.25" x14ac:dyDescent="0.3">
      <c r="A110" s="63"/>
      <c r="B110" s="66"/>
      <c r="C110" s="73"/>
      <c r="D110" s="73"/>
      <c r="E110" s="68"/>
      <c r="F110" s="10"/>
      <c r="G110" s="9"/>
      <c r="H110" s="9"/>
      <c r="I110" s="9"/>
      <c r="J110" s="9"/>
      <c r="K110" s="9"/>
      <c r="L110" s="9"/>
      <c r="M110" s="9"/>
      <c r="N110" s="9"/>
      <c r="O110" s="6"/>
    </row>
    <row r="111" spans="1:15" s="4" customFormat="1" ht="20.25" x14ac:dyDescent="0.3">
      <c r="A111" s="63"/>
      <c r="B111" s="66" t="s">
        <v>6</v>
      </c>
      <c r="C111" s="68"/>
      <c r="D111" s="68"/>
      <c r="E111" s="68"/>
      <c r="F111" s="10"/>
      <c r="G111" s="9"/>
      <c r="H111" s="9"/>
      <c r="I111" s="9"/>
      <c r="J111" s="9"/>
      <c r="K111" s="9"/>
      <c r="L111" s="9"/>
      <c r="M111" s="9"/>
      <c r="N111" s="9"/>
      <c r="O111" s="6"/>
    </row>
    <row r="112" spans="1:15" s="4" customFormat="1" ht="20.25" x14ac:dyDescent="0.3">
      <c r="A112" s="63">
        <v>3111200</v>
      </c>
      <c r="B112" s="66" t="s">
        <v>5</v>
      </c>
      <c r="C112" s="68"/>
      <c r="D112" s="68"/>
      <c r="E112" s="68"/>
      <c r="F112" s="10"/>
      <c r="G112" s="9"/>
      <c r="H112" s="9"/>
      <c r="I112" s="9"/>
      <c r="J112" s="9"/>
      <c r="K112" s="9"/>
      <c r="L112" s="9"/>
      <c r="M112" s="9"/>
      <c r="N112" s="9"/>
      <c r="O112" s="6"/>
    </row>
    <row r="113" spans="1:15" s="18" customFormat="1" ht="20.25" x14ac:dyDescent="0.3">
      <c r="A113" s="79">
        <v>3111205</v>
      </c>
      <c r="B113" s="80" t="s">
        <v>33</v>
      </c>
      <c r="C113" s="41">
        <v>100000</v>
      </c>
      <c r="D113" s="41"/>
      <c r="E113" s="118">
        <v>20000</v>
      </c>
      <c r="F113" s="19"/>
      <c r="G113" s="20"/>
      <c r="H113" s="20"/>
      <c r="I113" s="20"/>
      <c r="J113" s="20"/>
      <c r="K113" s="20"/>
      <c r="L113" s="20"/>
      <c r="M113" s="20"/>
      <c r="N113" s="20"/>
      <c r="O113" s="21"/>
    </row>
    <row r="114" spans="1:15" s="4" customFormat="1" ht="20.25" x14ac:dyDescent="0.25">
      <c r="A114" s="71"/>
      <c r="B114" s="66" t="s">
        <v>0</v>
      </c>
      <c r="C114" s="73">
        <f>SUM(C113)</f>
        <v>100000</v>
      </c>
      <c r="D114" s="73">
        <f>SUM(D113)</f>
        <v>0</v>
      </c>
      <c r="E114" s="73">
        <f>SUM(E113)</f>
        <v>20000</v>
      </c>
      <c r="F114" s="10"/>
      <c r="G114" s="9"/>
      <c r="H114" s="9"/>
      <c r="I114" s="9"/>
      <c r="J114" s="9"/>
      <c r="K114" s="9"/>
      <c r="L114" s="9"/>
      <c r="M114" s="9"/>
      <c r="N114" s="9"/>
      <c r="O114" s="6"/>
    </row>
    <row r="115" spans="1:15" s="4" customFormat="1" ht="20.25" x14ac:dyDescent="0.3">
      <c r="A115" s="71"/>
      <c r="B115" s="66"/>
      <c r="C115" s="68"/>
      <c r="D115" s="68"/>
      <c r="E115" s="68"/>
      <c r="F115" s="10"/>
      <c r="G115" s="9"/>
      <c r="H115" s="9"/>
      <c r="I115" s="9"/>
      <c r="J115" s="9"/>
      <c r="K115" s="9"/>
      <c r="L115" s="9"/>
      <c r="M115" s="9"/>
      <c r="N115" s="9"/>
      <c r="O115" s="6"/>
    </row>
    <row r="116" spans="1:15" s="4" customFormat="1" ht="20.25" x14ac:dyDescent="0.3">
      <c r="A116" s="63">
        <v>3111300</v>
      </c>
      <c r="B116" s="66" t="s">
        <v>4</v>
      </c>
      <c r="C116" s="68"/>
      <c r="D116" s="68"/>
      <c r="E116" s="68"/>
      <c r="F116" s="10"/>
      <c r="G116" s="9"/>
      <c r="H116" s="9"/>
      <c r="I116" s="9"/>
      <c r="J116" s="9"/>
      <c r="K116" s="9"/>
      <c r="L116" s="9"/>
      <c r="M116" s="9"/>
      <c r="N116" s="9"/>
      <c r="O116" s="6"/>
    </row>
    <row r="117" spans="1:15" s="102" customFormat="1" ht="20.25" x14ac:dyDescent="0.3">
      <c r="A117" s="96">
        <v>3111304</v>
      </c>
      <c r="B117" s="97" t="s">
        <v>278</v>
      </c>
      <c r="C117" s="98"/>
      <c r="D117" s="98"/>
      <c r="E117" s="98">
        <v>80000</v>
      </c>
      <c r="F117" s="99">
        <v>100000</v>
      </c>
      <c r="G117" s="100"/>
      <c r="H117" s="100"/>
      <c r="I117" s="100"/>
      <c r="J117" s="100"/>
      <c r="K117" s="100"/>
      <c r="L117" s="100"/>
      <c r="M117" s="100"/>
      <c r="N117" s="100"/>
      <c r="O117" s="101"/>
    </row>
    <row r="118" spans="1:15" s="18" customFormat="1" ht="20.25" x14ac:dyDescent="0.3">
      <c r="A118" s="79">
        <v>3111311</v>
      </c>
      <c r="B118" s="80" t="s">
        <v>32</v>
      </c>
      <c r="C118" s="41">
        <v>50000</v>
      </c>
      <c r="D118" s="41">
        <v>1802.56</v>
      </c>
      <c r="E118" s="41">
        <v>20000</v>
      </c>
      <c r="F118" s="19"/>
      <c r="G118" s="20"/>
      <c r="H118" s="20"/>
      <c r="I118" s="20"/>
      <c r="J118" s="20"/>
      <c r="K118" s="20"/>
      <c r="L118" s="20"/>
      <c r="M118" s="20"/>
      <c r="N118" s="20"/>
      <c r="O118" s="21"/>
    </row>
    <row r="119" spans="1:15" s="4" customFormat="1" ht="20.25" x14ac:dyDescent="0.25">
      <c r="A119" s="63"/>
      <c r="B119" s="66"/>
      <c r="C119" s="73">
        <f t="shared" ref="C119:D119" si="20">SUM(C117:C118)</f>
        <v>50000</v>
      </c>
      <c r="D119" s="73">
        <f t="shared" si="20"/>
        <v>1802.56</v>
      </c>
      <c r="E119" s="73">
        <f>SUM(E117:E118)</f>
        <v>100000</v>
      </c>
      <c r="F119" s="10"/>
      <c r="G119" s="9"/>
      <c r="H119" s="9"/>
      <c r="I119" s="9"/>
      <c r="J119" s="9"/>
      <c r="K119" s="9"/>
      <c r="L119" s="9"/>
      <c r="M119" s="9"/>
      <c r="N119" s="9"/>
      <c r="O119" s="6"/>
    </row>
    <row r="120" spans="1:15" s="4" customFormat="1" ht="20.25" x14ac:dyDescent="0.3">
      <c r="A120" s="63"/>
      <c r="B120" s="66"/>
      <c r="C120" s="68"/>
      <c r="D120" s="68"/>
      <c r="E120" s="68"/>
      <c r="F120" s="10"/>
      <c r="G120" s="9"/>
      <c r="H120" s="9"/>
      <c r="I120" s="9"/>
      <c r="J120" s="9"/>
      <c r="K120" s="9"/>
      <c r="L120" s="9"/>
      <c r="M120" s="9"/>
      <c r="N120" s="9"/>
      <c r="O120" s="6"/>
    </row>
    <row r="121" spans="1:15" s="4" customFormat="1" ht="20.25" x14ac:dyDescent="0.3">
      <c r="A121" s="63">
        <v>3112200</v>
      </c>
      <c r="B121" s="66" t="s">
        <v>9</v>
      </c>
      <c r="C121" s="68"/>
      <c r="D121" s="68"/>
      <c r="E121" s="68"/>
      <c r="F121" s="10"/>
      <c r="G121" s="9"/>
      <c r="H121" s="9"/>
      <c r="I121" s="9"/>
      <c r="J121" s="9"/>
      <c r="K121" s="9"/>
      <c r="L121" s="9"/>
      <c r="M121" s="9"/>
      <c r="N121" s="9"/>
      <c r="O121" s="6"/>
    </row>
    <row r="122" spans="1:15" s="4" customFormat="1" ht="20.25" x14ac:dyDescent="0.3">
      <c r="A122" s="63"/>
      <c r="B122" s="66"/>
      <c r="C122" s="31"/>
      <c r="D122" s="31"/>
      <c r="E122" s="31"/>
      <c r="F122" s="10"/>
      <c r="G122" s="9"/>
      <c r="H122" s="9"/>
      <c r="I122" s="9"/>
      <c r="J122" s="9"/>
      <c r="K122" s="9"/>
      <c r="L122" s="9"/>
      <c r="M122" s="9"/>
      <c r="N122" s="9"/>
      <c r="O122" s="6"/>
    </row>
    <row r="123" spans="1:15" s="4" customFormat="1" ht="20.25" x14ac:dyDescent="0.3">
      <c r="A123" s="71">
        <v>3112204</v>
      </c>
      <c r="B123" s="75" t="s">
        <v>59</v>
      </c>
      <c r="C123" s="68">
        <v>5000</v>
      </c>
      <c r="D123" s="68">
        <v>150</v>
      </c>
      <c r="E123" s="68">
        <v>3000</v>
      </c>
      <c r="F123" s="10"/>
      <c r="G123" s="9"/>
      <c r="H123" s="9"/>
      <c r="I123" s="9"/>
      <c r="J123" s="9"/>
      <c r="K123" s="9"/>
      <c r="L123" s="9"/>
      <c r="M123" s="9"/>
      <c r="N123" s="9"/>
      <c r="O123" s="6"/>
    </row>
    <row r="124" spans="1:15" s="109" customFormat="1" ht="20.25" x14ac:dyDescent="0.3">
      <c r="A124" s="103">
        <v>3112208</v>
      </c>
      <c r="B124" s="104" t="s">
        <v>8</v>
      </c>
      <c r="C124" s="105">
        <v>3000</v>
      </c>
      <c r="D124" s="105"/>
      <c r="E124" s="105">
        <v>0</v>
      </c>
      <c r="F124" s="106"/>
      <c r="G124" s="107"/>
      <c r="H124" s="107"/>
      <c r="I124" s="107"/>
      <c r="J124" s="107"/>
      <c r="K124" s="107"/>
      <c r="L124" s="107"/>
      <c r="M124" s="107"/>
      <c r="N124" s="107"/>
      <c r="O124" s="108"/>
    </row>
    <row r="125" spans="1:15" s="4" customFormat="1" ht="20.25" x14ac:dyDescent="0.3">
      <c r="A125" s="71">
        <v>3112211</v>
      </c>
      <c r="B125" s="82" t="s">
        <v>23</v>
      </c>
      <c r="C125" s="68">
        <v>6000</v>
      </c>
      <c r="D125" s="68">
        <v>4575.75</v>
      </c>
      <c r="E125" s="68">
        <v>7000</v>
      </c>
      <c r="F125" s="10"/>
      <c r="G125" s="12"/>
      <c r="H125" s="9"/>
      <c r="I125" s="9"/>
      <c r="J125" s="9"/>
      <c r="K125" s="9"/>
      <c r="L125" s="9"/>
      <c r="M125" s="9"/>
      <c r="N125" s="9"/>
      <c r="O125" s="6"/>
    </row>
    <row r="126" spans="1:15" s="4" customFormat="1" ht="20.25" x14ac:dyDescent="0.25">
      <c r="A126" s="71"/>
      <c r="B126" s="66" t="s">
        <v>0</v>
      </c>
      <c r="C126" s="73">
        <f>SUM(C123:C125)</f>
        <v>14000</v>
      </c>
      <c r="D126" s="73">
        <f>SUM(D123:D125)</f>
        <v>4725.75</v>
      </c>
      <c r="E126" s="73">
        <f>SUM(E123:E125)</f>
        <v>10000</v>
      </c>
      <c r="F126" s="10"/>
      <c r="G126" s="9"/>
      <c r="H126" s="9"/>
      <c r="I126" s="9"/>
      <c r="J126" s="9"/>
      <c r="K126" s="9"/>
      <c r="L126" s="9"/>
      <c r="M126" s="9"/>
      <c r="N126" s="9"/>
      <c r="O126" s="6"/>
    </row>
    <row r="127" spans="1:15" s="4" customFormat="1" ht="20.25" x14ac:dyDescent="0.3">
      <c r="A127" s="71"/>
      <c r="B127" s="66"/>
      <c r="C127" s="68"/>
      <c r="D127" s="68"/>
      <c r="E127" s="68"/>
      <c r="F127" s="10"/>
      <c r="G127" s="9"/>
      <c r="H127" s="9"/>
      <c r="I127" s="9"/>
      <c r="J127" s="9"/>
      <c r="K127" s="9"/>
      <c r="L127" s="9"/>
      <c r="M127" s="9"/>
      <c r="N127" s="9"/>
      <c r="O127" s="6"/>
    </row>
    <row r="128" spans="1:15" s="4" customFormat="1" ht="20.25" x14ac:dyDescent="0.3">
      <c r="A128" s="63">
        <v>3113100</v>
      </c>
      <c r="B128" s="66" t="s">
        <v>2</v>
      </c>
      <c r="C128" s="68"/>
      <c r="D128" s="68"/>
      <c r="E128" s="68"/>
      <c r="F128" s="10"/>
      <c r="G128" s="9"/>
      <c r="H128" s="9"/>
      <c r="I128" s="9"/>
      <c r="J128" s="9"/>
      <c r="K128" s="9"/>
      <c r="L128" s="9"/>
      <c r="M128" s="9"/>
      <c r="N128" s="9"/>
      <c r="O128" s="6"/>
    </row>
    <row r="129" spans="1:15" s="4" customFormat="1" ht="20.25" x14ac:dyDescent="0.3">
      <c r="A129" s="71">
        <v>3113108</v>
      </c>
      <c r="B129" s="75" t="s">
        <v>1</v>
      </c>
      <c r="C129" s="68">
        <v>29000</v>
      </c>
      <c r="D129" s="68">
        <v>28824.48</v>
      </c>
      <c r="E129" s="68">
        <v>29000</v>
      </c>
      <c r="F129" s="10"/>
      <c r="G129" s="9"/>
      <c r="H129" s="9"/>
      <c r="I129" s="9"/>
      <c r="J129" s="9"/>
      <c r="K129" s="9"/>
      <c r="L129" s="9"/>
      <c r="M129" s="9"/>
      <c r="N129" s="9"/>
      <c r="O129" s="6"/>
    </row>
    <row r="130" spans="1:15" s="4" customFormat="1" ht="20.25" x14ac:dyDescent="0.25">
      <c r="A130" s="71">
        <v>3113101</v>
      </c>
      <c r="B130" s="66" t="s">
        <v>0</v>
      </c>
      <c r="C130" s="73">
        <f>SUM(C129)</f>
        <v>29000</v>
      </c>
      <c r="D130" s="73">
        <f t="shared" ref="D130:E130" si="21">SUM(D129)</f>
        <v>28824.48</v>
      </c>
      <c r="E130" s="73">
        <f t="shared" si="21"/>
        <v>29000</v>
      </c>
      <c r="F130" s="10"/>
      <c r="G130" s="9"/>
      <c r="H130" s="9"/>
      <c r="I130" s="9"/>
      <c r="J130" s="9"/>
      <c r="K130" s="9"/>
      <c r="L130" s="9"/>
      <c r="M130" s="9"/>
      <c r="N130" s="9"/>
      <c r="O130" s="6"/>
    </row>
    <row r="131" spans="1:15" s="4" customFormat="1" ht="20.25" x14ac:dyDescent="0.3">
      <c r="A131" s="63"/>
      <c r="B131" s="66"/>
      <c r="C131" s="68"/>
      <c r="D131" s="68"/>
      <c r="E131" s="68"/>
      <c r="F131" s="10"/>
      <c r="G131" s="12"/>
      <c r="H131" s="9"/>
      <c r="I131" s="9"/>
      <c r="J131" s="9"/>
      <c r="K131" s="9"/>
      <c r="L131" s="9"/>
      <c r="M131" s="9"/>
      <c r="N131" s="9"/>
      <c r="O131" s="6"/>
    </row>
    <row r="132" spans="1:15" s="4" customFormat="1" ht="20.25" x14ac:dyDescent="0.25">
      <c r="A132" s="63"/>
      <c r="B132" s="66" t="s">
        <v>7</v>
      </c>
      <c r="C132" s="73">
        <f>C130+C126+C119+C114</f>
        <v>193000</v>
      </c>
      <c r="D132" s="73">
        <f>D130+D126+D119+D114</f>
        <v>35352.789999999994</v>
      </c>
      <c r="E132" s="73">
        <f>E130+E126+E119+E114</f>
        <v>159000</v>
      </c>
      <c r="F132" s="10"/>
      <c r="G132" s="9"/>
      <c r="H132" s="9"/>
      <c r="I132" s="9"/>
      <c r="J132" s="9"/>
      <c r="K132" s="9"/>
      <c r="L132" s="9"/>
      <c r="M132" s="9"/>
      <c r="N132" s="9"/>
      <c r="O132" s="6"/>
    </row>
    <row r="133" spans="1:15" s="4" customFormat="1" ht="20.25" x14ac:dyDescent="0.25">
      <c r="A133" s="63"/>
      <c r="B133" s="66"/>
      <c r="C133" s="73"/>
      <c r="D133" s="73"/>
      <c r="E133" s="73"/>
      <c r="F133" s="10"/>
      <c r="G133" s="9"/>
      <c r="H133" s="9"/>
      <c r="I133" s="9"/>
      <c r="J133" s="9"/>
      <c r="K133" s="9"/>
      <c r="L133" s="9"/>
      <c r="M133" s="9"/>
      <c r="N133" s="9"/>
      <c r="O133" s="6"/>
    </row>
    <row r="134" spans="1:15" s="4" customFormat="1" ht="20.25" x14ac:dyDescent="0.25">
      <c r="A134" s="63"/>
      <c r="B134" s="66" t="s">
        <v>58</v>
      </c>
      <c r="C134" s="73">
        <f>C132+C104+C22</f>
        <v>954550</v>
      </c>
      <c r="D134" s="73">
        <f>D132+D104+D22</f>
        <v>320055.08999999997</v>
      </c>
      <c r="E134" s="73">
        <f>E132+E104+E22</f>
        <v>772200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spans="1:15" s="3" customFormat="1" x14ac:dyDescent="0.25">
      <c r="A135" s="4"/>
      <c r="B135" s="5"/>
      <c r="C135" s="8"/>
      <c r="F135" s="10">
        <f>E132/E134*100</f>
        <v>20.59052059052059</v>
      </c>
      <c r="G135" s="10"/>
      <c r="H135" s="10"/>
      <c r="I135" s="10"/>
      <c r="J135" s="10"/>
      <c r="K135" s="10"/>
      <c r="L135" s="10"/>
      <c r="M135" s="10"/>
      <c r="N135" s="10"/>
      <c r="O135" s="6"/>
    </row>
    <row r="136" spans="1:15" s="4" customFormat="1" x14ac:dyDescent="0.25">
      <c r="B136" s="5"/>
      <c r="C136" s="8"/>
      <c r="D136" s="3"/>
      <c r="E136" s="3"/>
      <c r="F136" s="10"/>
      <c r="G136" s="9"/>
      <c r="H136" s="9"/>
      <c r="I136" s="9"/>
      <c r="J136" s="9"/>
      <c r="K136" s="9"/>
      <c r="L136" s="9"/>
      <c r="M136" s="9"/>
      <c r="N136" s="9"/>
      <c r="O136" s="6"/>
    </row>
    <row r="137" spans="1:15" s="7" customFormat="1" x14ac:dyDescent="0.25">
      <c r="A137" s="4"/>
      <c r="B137" s="5"/>
      <c r="C137" s="8"/>
      <c r="D137" s="3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6"/>
    </row>
    <row r="138" spans="1:15" s="7" customFormat="1" x14ac:dyDescent="0.25">
      <c r="A138" s="4"/>
      <c r="B138" s="5"/>
      <c r="C138" s="4"/>
      <c r="D138" s="3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6"/>
    </row>
    <row r="139" spans="1:15" s="7" customFormat="1" x14ac:dyDescent="0.25">
      <c r="A139" s="4"/>
      <c r="B139" s="5"/>
      <c r="C139" s="4"/>
      <c r="D139" s="3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6"/>
    </row>
    <row r="140" spans="1:15" x14ac:dyDescent="0.25">
      <c r="O140" s="6"/>
    </row>
    <row r="141" spans="1:15" x14ac:dyDescent="0.25">
      <c r="O141" s="6"/>
    </row>
    <row r="142" spans="1:15" x14ac:dyDescent="0.25">
      <c r="O142" s="6"/>
    </row>
    <row r="143" spans="1:15" x14ac:dyDescent="0.25">
      <c r="O143" s="6"/>
    </row>
    <row r="144" spans="1:15" x14ac:dyDescent="0.25">
      <c r="O144" s="6"/>
    </row>
    <row r="145" spans="15:15" x14ac:dyDescent="0.25">
      <c r="O145" s="6"/>
    </row>
    <row r="146" spans="15:15" x14ac:dyDescent="0.25">
      <c r="O146" s="6"/>
    </row>
    <row r="147" spans="15:15" x14ac:dyDescent="0.25">
      <c r="O147" s="6"/>
    </row>
    <row r="148" spans="15:15" x14ac:dyDescent="0.25">
      <c r="O148" s="6"/>
    </row>
    <row r="149" spans="15:15" x14ac:dyDescent="0.25">
      <c r="O149" s="6"/>
    </row>
    <row r="150" spans="15:15" x14ac:dyDescent="0.25">
      <c r="O150" s="6"/>
    </row>
    <row r="151" spans="15:15" x14ac:dyDescent="0.25">
      <c r="O151" s="6"/>
    </row>
    <row r="152" spans="15:15" x14ac:dyDescent="0.25">
      <c r="O152" s="6"/>
    </row>
    <row r="153" spans="15:15" x14ac:dyDescent="0.25">
      <c r="O153" s="6"/>
    </row>
    <row r="154" spans="15:15" x14ac:dyDescent="0.25">
      <c r="O154" s="6"/>
    </row>
    <row r="155" spans="15:15" x14ac:dyDescent="0.25">
      <c r="O155" s="6"/>
    </row>
    <row r="156" spans="15:15" x14ac:dyDescent="0.25">
      <c r="O156" s="6"/>
    </row>
    <row r="157" spans="15:15" x14ac:dyDescent="0.25">
      <c r="O157" s="6"/>
    </row>
    <row r="158" spans="15:15" x14ac:dyDescent="0.25">
      <c r="O158" s="6"/>
    </row>
    <row r="159" spans="15:15" x14ac:dyDescent="0.25">
      <c r="O159" s="6"/>
    </row>
    <row r="160" spans="15:15" x14ac:dyDescent="0.25">
      <c r="O160" s="6"/>
    </row>
    <row r="161" spans="15:15" x14ac:dyDescent="0.25">
      <c r="O161" s="6"/>
    </row>
    <row r="162" spans="15:15" x14ac:dyDescent="0.25">
      <c r="O162" s="6"/>
    </row>
    <row r="163" spans="15:15" x14ac:dyDescent="0.25">
      <c r="O163" s="6"/>
    </row>
    <row r="164" spans="15:15" x14ac:dyDescent="0.25">
      <c r="O164" s="6"/>
    </row>
    <row r="165" spans="15:15" x14ac:dyDescent="0.25">
      <c r="O165" s="6"/>
    </row>
    <row r="166" spans="15:15" x14ac:dyDescent="0.25">
      <c r="O166" s="6"/>
    </row>
    <row r="167" spans="15:15" x14ac:dyDescent="0.25">
      <c r="O167" s="6"/>
    </row>
    <row r="168" spans="15:15" x14ac:dyDescent="0.25">
      <c r="O168" s="6"/>
    </row>
    <row r="169" spans="15:15" x14ac:dyDescent="0.25">
      <c r="O169" s="6"/>
    </row>
    <row r="170" spans="15:15" x14ac:dyDescent="0.25">
      <c r="O170" s="6"/>
    </row>
    <row r="171" spans="15:15" x14ac:dyDescent="0.25">
      <c r="O171" s="6"/>
    </row>
    <row r="172" spans="15:15" x14ac:dyDescent="0.25">
      <c r="O172" s="6"/>
    </row>
    <row r="173" spans="15:15" x14ac:dyDescent="0.25">
      <c r="O173" s="6"/>
    </row>
    <row r="174" spans="15:15" x14ac:dyDescent="0.25">
      <c r="O174" s="6"/>
    </row>
    <row r="175" spans="15:15" x14ac:dyDescent="0.25">
      <c r="O175" s="6"/>
    </row>
    <row r="176" spans="15:15" x14ac:dyDescent="0.25">
      <c r="O176" s="6"/>
    </row>
    <row r="177" spans="15:15" x14ac:dyDescent="0.25">
      <c r="O177" s="6"/>
    </row>
    <row r="178" spans="15:15" x14ac:dyDescent="0.25">
      <c r="O178" s="6"/>
    </row>
    <row r="179" spans="15:15" x14ac:dyDescent="0.25">
      <c r="O179" s="6"/>
    </row>
    <row r="180" spans="15:15" x14ac:dyDescent="0.25">
      <c r="O180" s="6"/>
    </row>
    <row r="181" spans="15:15" x14ac:dyDescent="0.25">
      <c r="O181" s="6"/>
    </row>
    <row r="182" spans="15:15" x14ac:dyDescent="0.25">
      <c r="O182" s="6"/>
    </row>
    <row r="183" spans="15:15" x14ac:dyDescent="0.25">
      <c r="O183" s="6"/>
    </row>
    <row r="184" spans="15:15" x14ac:dyDescent="0.25">
      <c r="O184" s="6"/>
    </row>
    <row r="185" spans="15:15" x14ac:dyDescent="0.25">
      <c r="O185" s="6"/>
    </row>
    <row r="186" spans="15:15" x14ac:dyDescent="0.25">
      <c r="O186" s="6"/>
    </row>
    <row r="187" spans="15:15" x14ac:dyDescent="0.25">
      <c r="O187" s="6"/>
    </row>
    <row r="188" spans="15:15" x14ac:dyDescent="0.25">
      <c r="O188" s="6"/>
    </row>
    <row r="189" spans="15:15" x14ac:dyDescent="0.25">
      <c r="O189" s="6"/>
    </row>
    <row r="190" spans="15:15" x14ac:dyDescent="0.25">
      <c r="O190" s="6"/>
    </row>
    <row r="191" spans="15:15" x14ac:dyDescent="0.25">
      <c r="O191" s="6"/>
    </row>
    <row r="192" spans="15:15" x14ac:dyDescent="0.25">
      <c r="O192" s="6"/>
    </row>
    <row r="193" spans="15:15" x14ac:dyDescent="0.25">
      <c r="O193" s="6"/>
    </row>
    <row r="194" spans="15:15" x14ac:dyDescent="0.25">
      <c r="O194" s="6"/>
    </row>
    <row r="195" spans="15:15" x14ac:dyDescent="0.25">
      <c r="O195" s="6"/>
    </row>
    <row r="196" spans="15:15" x14ac:dyDescent="0.25">
      <c r="O196" s="6"/>
    </row>
    <row r="197" spans="15:15" x14ac:dyDescent="0.25">
      <c r="O197" s="6"/>
    </row>
    <row r="198" spans="15:15" x14ac:dyDescent="0.25">
      <c r="O198" s="6"/>
    </row>
    <row r="199" spans="15:15" x14ac:dyDescent="0.25">
      <c r="O199" s="6"/>
    </row>
    <row r="200" spans="15:15" x14ac:dyDescent="0.25">
      <c r="O200" s="6"/>
    </row>
    <row r="201" spans="15:15" x14ac:dyDescent="0.25">
      <c r="O201" s="6"/>
    </row>
    <row r="202" spans="15:15" x14ac:dyDescent="0.25">
      <c r="O202" s="6"/>
    </row>
    <row r="203" spans="15:15" x14ac:dyDescent="0.25">
      <c r="O203" s="6"/>
    </row>
    <row r="204" spans="15:15" x14ac:dyDescent="0.25">
      <c r="O204" s="6"/>
    </row>
    <row r="205" spans="15:15" x14ac:dyDescent="0.25">
      <c r="O205" s="6"/>
    </row>
    <row r="206" spans="15:15" x14ac:dyDescent="0.25">
      <c r="O206" s="6"/>
    </row>
    <row r="207" spans="15:15" x14ac:dyDescent="0.25">
      <c r="O207" s="6"/>
    </row>
    <row r="208" spans="15:15" x14ac:dyDescent="0.25">
      <c r="O208" s="6"/>
    </row>
    <row r="209" spans="15:15" x14ac:dyDescent="0.25">
      <c r="O209" s="6"/>
    </row>
    <row r="210" spans="15:15" x14ac:dyDescent="0.25">
      <c r="O210" s="6"/>
    </row>
    <row r="211" spans="15:15" x14ac:dyDescent="0.25">
      <c r="O211" s="6"/>
    </row>
    <row r="212" spans="15:15" x14ac:dyDescent="0.25">
      <c r="O212" s="6"/>
    </row>
    <row r="213" spans="15:15" x14ac:dyDescent="0.25">
      <c r="O213" s="6"/>
    </row>
    <row r="214" spans="15:15" x14ac:dyDescent="0.25">
      <c r="O214" s="6"/>
    </row>
    <row r="215" spans="15:15" x14ac:dyDescent="0.25">
      <c r="O215" s="6"/>
    </row>
    <row r="216" spans="15:15" x14ac:dyDescent="0.25">
      <c r="O216" s="6"/>
    </row>
    <row r="217" spans="15:15" x14ac:dyDescent="0.25">
      <c r="O217" s="6"/>
    </row>
    <row r="218" spans="15:15" x14ac:dyDescent="0.25">
      <c r="O218" s="6"/>
    </row>
    <row r="219" spans="15:15" x14ac:dyDescent="0.25">
      <c r="O219" s="6"/>
    </row>
    <row r="220" spans="15:15" x14ac:dyDescent="0.25">
      <c r="O220" s="6"/>
    </row>
    <row r="221" spans="15:15" x14ac:dyDescent="0.25">
      <c r="O221" s="6"/>
    </row>
    <row r="222" spans="15:15" x14ac:dyDescent="0.25">
      <c r="O222" s="6"/>
    </row>
    <row r="223" spans="15:15" x14ac:dyDescent="0.25">
      <c r="O223" s="6"/>
    </row>
    <row r="224" spans="15:15" x14ac:dyDescent="0.25">
      <c r="O224" s="6"/>
    </row>
    <row r="225" spans="15:15" x14ac:dyDescent="0.25">
      <c r="O225" s="6"/>
    </row>
    <row r="226" spans="15:15" x14ac:dyDescent="0.25">
      <c r="O226" s="6"/>
    </row>
  </sheetData>
  <mergeCells count="2">
    <mergeCell ref="B1:E1"/>
    <mergeCell ref="B2:E2"/>
  </mergeCells>
  <pageMargins left="0.7" right="0.7" top="0.75" bottom="0.75" header="0.3" footer="0.3"/>
  <pageSetup paperSize="9" scale="79" firstPageNumber="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REVENUE</vt:lpstr>
      <vt:lpstr>EXPENDITURE</vt:lpstr>
      <vt:lpstr>EXPENDITURE!Print_Area</vt:lpstr>
      <vt:lpstr>REVENUE!Print_Area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OEDA</dc:creator>
  <cp:lastModifiedBy>OEDA</cp:lastModifiedBy>
  <cp:lastPrinted>2019-09-11T15:04:28Z</cp:lastPrinted>
  <dcterms:created xsi:type="dcterms:W3CDTF">2019-07-08T13:34:54Z</dcterms:created>
  <dcterms:modified xsi:type="dcterms:W3CDTF">2020-10-11T12:51:08Z</dcterms:modified>
</cp:coreProperties>
</file>